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Anexa 3 2014 buget" sheetId="1" r:id="rId1"/>
    <sheet name="Sheet2" sheetId="2" r:id="rId2"/>
    <sheet name="Sheet3" sheetId="3" r:id="rId3"/>
  </sheets>
  <definedNames>
    <definedName name="_xlnm.Print_Titles" localSheetId="0">'Anexa 3 2014 buget'!$12:$12</definedName>
  </definedNames>
  <calcPr calcId="144525"/>
</workbook>
</file>

<file path=xl/calcChain.xml><?xml version="1.0" encoding="utf-8"?>
<calcChain xmlns="http://schemas.openxmlformats.org/spreadsheetml/2006/main">
  <c r="D241" i="1"/>
  <c r="D283"/>
  <c r="C283" s="1"/>
  <c r="E281"/>
  <c r="G223"/>
  <c r="J251"/>
  <c r="G271"/>
  <c r="I325"/>
  <c r="I336"/>
  <c r="H313"/>
  <c r="G314"/>
  <c r="C314" s="1"/>
  <c r="G126"/>
  <c r="G122"/>
  <c r="G118"/>
  <c r="J285"/>
  <c r="J281"/>
  <c r="J305"/>
  <c r="J299"/>
  <c r="J295"/>
  <c r="J195"/>
  <c r="J191"/>
  <c r="J188"/>
  <c r="J182"/>
  <c r="J179"/>
  <c r="J175"/>
  <c r="J161"/>
  <c r="J156"/>
  <c r="J147"/>
  <c r="J116"/>
  <c r="J106"/>
  <c r="J97"/>
  <c r="J94"/>
  <c r="J80"/>
  <c r="J73"/>
  <c r="J70"/>
  <c r="J66"/>
  <c r="J61"/>
  <c r="J51"/>
  <c r="J42"/>
  <c r="J19"/>
  <c r="J247"/>
  <c r="J242"/>
  <c r="D281" l="1"/>
  <c r="C271"/>
  <c r="J280"/>
  <c r="J294"/>
  <c r="J18"/>
  <c r="J241"/>
  <c r="J274"/>
  <c r="J255"/>
  <c r="J238"/>
  <c r="J235"/>
  <c r="J225"/>
  <c r="J220"/>
  <c r="J215"/>
  <c r="J212"/>
  <c r="J209"/>
  <c r="J201"/>
  <c r="H201"/>
  <c r="I201"/>
  <c r="E225"/>
  <c r="H225"/>
  <c r="I225"/>
  <c r="G233"/>
  <c r="D233"/>
  <c r="J250" l="1"/>
  <c r="J200"/>
  <c r="C233"/>
  <c r="G308"/>
  <c r="G306"/>
  <c r="H305"/>
  <c r="H353"/>
  <c r="E242"/>
  <c r="E247"/>
  <c r="D248"/>
  <c r="D247" s="1"/>
  <c r="D244"/>
  <c r="D83"/>
  <c r="D87"/>
  <c r="J16" l="1"/>
  <c r="J14" s="1"/>
  <c r="G305"/>
  <c r="H247"/>
  <c r="H242"/>
  <c r="H398"/>
  <c r="H388"/>
  <c r="G402"/>
  <c r="G401" s="1"/>
  <c r="I401"/>
  <c r="H401"/>
  <c r="G399"/>
  <c r="G398" s="1"/>
  <c r="G396"/>
  <c r="G395" s="1"/>
  <c r="H395"/>
  <c r="G393"/>
  <c r="C393" s="1"/>
  <c r="G392"/>
  <c r="C392" s="1"/>
  <c r="I391"/>
  <c r="H391"/>
  <c r="G389"/>
  <c r="G388" s="1"/>
  <c r="G386"/>
  <c r="C386" s="1"/>
  <c r="G385"/>
  <c r="C385" s="1"/>
  <c r="H384"/>
  <c r="G382"/>
  <c r="C382" s="1"/>
  <c r="G381"/>
  <c r="H380"/>
  <c r="G378"/>
  <c r="C378" s="1"/>
  <c r="G377"/>
  <c r="C377" s="1"/>
  <c r="I376"/>
  <c r="H376"/>
  <c r="G374"/>
  <c r="C374" s="1"/>
  <c r="G373"/>
  <c r="C373" s="1"/>
  <c r="G372"/>
  <c r="C372" s="1"/>
  <c r="G371"/>
  <c r="C371" s="1"/>
  <c r="G370"/>
  <c r="C370" s="1"/>
  <c r="G369"/>
  <c r="C369" s="1"/>
  <c r="G368"/>
  <c r="C368" s="1"/>
  <c r="G367"/>
  <c r="C367" s="1"/>
  <c r="G366"/>
  <c r="C366" s="1"/>
  <c r="I365"/>
  <c r="H365"/>
  <c r="G363"/>
  <c r="C363" s="1"/>
  <c r="G362"/>
  <c r="C362" s="1"/>
  <c r="G361"/>
  <c r="C361" s="1"/>
  <c r="H360"/>
  <c r="G358"/>
  <c r="C358" s="1"/>
  <c r="G357"/>
  <c r="C357" s="1"/>
  <c r="I356"/>
  <c r="H356"/>
  <c r="G354"/>
  <c r="G353" s="1"/>
  <c r="I353"/>
  <c r="G351"/>
  <c r="C351" s="1"/>
  <c r="G350"/>
  <c r="C350" s="1"/>
  <c r="G349"/>
  <c r="C349" s="1"/>
  <c r="G348"/>
  <c r="C348" s="1"/>
  <c r="G347"/>
  <c r="C347" s="1"/>
  <c r="G346"/>
  <c r="C346" s="1"/>
  <c r="G345"/>
  <c r="C345" s="1"/>
  <c r="G344"/>
  <c r="C344" s="1"/>
  <c r="G343"/>
  <c r="C343" s="1"/>
  <c r="G342"/>
  <c r="C342" s="1"/>
  <c r="G341"/>
  <c r="C341" s="1"/>
  <c r="I340"/>
  <c r="H340"/>
  <c r="G338"/>
  <c r="C338" s="1"/>
  <c r="G337"/>
  <c r="C337" s="1"/>
  <c r="H336"/>
  <c r="G334"/>
  <c r="G333" s="1"/>
  <c r="I333"/>
  <c r="H333"/>
  <c r="G331"/>
  <c r="C331" s="1"/>
  <c r="G330"/>
  <c r="C330" s="1"/>
  <c r="H329"/>
  <c r="G327"/>
  <c r="C327" s="1"/>
  <c r="G326"/>
  <c r="H325"/>
  <c r="G323"/>
  <c r="C323" s="1"/>
  <c r="G322"/>
  <c r="C322" s="1"/>
  <c r="G321"/>
  <c r="C321" s="1"/>
  <c r="H320"/>
  <c r="G318"/>
  <c r="C318" s="1"/>
  <c r="G317"/>
  <c r="C317" s="1"/>
  <c r="G316"/>
  <c r="C316" s="1"/>
  <c r="G315"/>
  <c r="C315" l="1"/>
  <c r="C313" s="1"/>
  <c r="G313"/>
  <c r="I311"/>
  <c r="H311"/>
  <c r="C384"/>
  <c r="C320"/>
  <c r="C376"/>
  <c r="C391"/>
  <c r="C360"/>
  <c r="C402"/>
  <c r="C401" s="1"/>
  <c r="C396"/>
  <c r="C395" s="1"/>
  <c r="C365"/>
  <c r="C329"/>
  <c r="C340"/>
  <c r="C356"/>
  <c r="C336"/>
  <c r="C354"/>
  <c r="C353" s="1"/>
  <c r="G325"/>
  <c r="G329"/>
  <c r="G380"/>
  <c r="C389"/>
  <c r="C388" s="1"/>
  <c r="C381"/>
  <c r="C380" s="1"/>
  <c r="C334"/>
  <c r="C333" s="1"/>
  <c r="C326"/>
  <c r="C325" s="1"/>
  <c r="C399"/>
  <c r="C398" s="1"/>
  <c r="G365"/>
  <c r="G384"/>
  <c r="G356"/>
  <c r="G320"/>
  <c r="G360"/>
  <c r="G336"/>
  <c r="G340"/>
  <c r="G376"/>
  <c r="G391"/>
  <c r="C311" l="1"/>
  <c r="G311"/>
  <c r="H299"/>
  <c r="H295"/>
  <c r="H281"/>
  <c r="I281"/>
  <c r="H277"/>
  <c r="H274"/>
  <c r="I274"/>
  <c r="H255"/>
  <c r="H251"/>
  <c r="I251"/>
  <c r="H241"/>
  <c r="I238"/>
  <c r="H235"/>
  <c r="H220"/>
  <c r="I220"/>
  <c r="H215"/>
  <c r="I215"/>
  <c r="H212"/>
  <c r="I212"/>
  <c r="H209"/>
  <c r="I209"/>
  <c r="H195"/>
  <c r="I195"/>
  <c r="H191"/>
  <c r="H188"/>
  <c r="I188"/>
  <c r="H182"/>
  <c r="I182"/>
  <c r="H179"/>
  <c r="I179"/>
  <c r="H175"/>
  <c r="I175"/>
  <c r="H161"/>
  <c r="I161"/>
  <c r="H156"/>
  <c r="I156"/>
  <c r="H147"/>
  <c r="I147"/>
  <c r="H116"/>
  <c r="I116"/>
  <c r="H106"/>
  <c r="I106"/>
  <c r="H97"/>
  <c r="I97"/>
  <c r="H94"/>
  <c r="I94"/>
  <c r="H80"/>
  <c r="I80"/>
  <c r="H73"/>
  <c r="I73"/>
  <c r="H70"/>
  <c r="I70"/>
  <c r="H66"/>
  <c r="H61"/>
  <c r="I61"/>
  <c r="H51"/>
  <c r="I51"/>
  <c r="H42"/>
  <c r="H19"/>
  <c r="I19"/>
  <c r="G302"/>
  <c r="G297"/>
  <c r="G282"/>
  <c r="C282" s="1"/>
  <c r="G278"/>
  <c r="G277" s="1"/>
  <c r="G275"/>
  <c r="G274" s="1"/>
  <c r="G270"/>
  <c r="G269"/>
  <c r="G272"/>
  <c r="G268"/>
  <c r="G267"/>
  <c r="G266"/>
  <c r="G265"/>
  <c r="G264"/>
  <c r="G263"/>
  <c r="G262"/>
  <c r="G261"/>
  <c r="G260"/>
  <c r="G259"/>
  <c r="G258"/>
  <c r="G257"/>
  <c r="G256"/>
  <c r="G253"/>
  <c r="G252"/>
  <c r="G248"/>
  <c r="G247" s="1"/>
  <c r="G244"/>
  <c r="G243"/>
  <c r="G239"/>
  <c r="G236"/>
  <c r="G232"/>
  <c r="G231"/>
  <c r="G230"/>
  <c r="G229"/>
  <c r="G228"/>
  <c r="G227"/>
  <c r="G222"/>
  <c r="G221"/>
  <c r="G218"/>
  <c r="G217"/>
  <c r="G216"/>
  <c r="G213"/>
  <c r="G210"/>
  <c r="G209" s="1"/>
  <c r="G207"/>
  <c r="G206"/>
  <c r="G205"/>
  <c r="G204"/>
  <c r="G203"/>
  <c r="G202"/>
  <c r="G198"/>
  <c r="G197"/>
  <c r="G196"/>
  <c r="G193"/>
  <c r="G192"/>
  <c r="G189"/>
  <c r="G188" s="1"/>
  <c r="G186"/>
  <c r="G185"/>
  <c r="G184"/>
  <c r="G183"/>
  <c r="G180"/>
  <c r="G179" s="1"/>
  <c r="G177"/>
  <c r="G176"/>
  <c r="G173"/>
  <c r="G172"/>
  <c r="G171"/>
  <c r="G170"/>
  <c r="G169"/>
  <c r="G168"/>
  <c r="G167"/>
  <c r="G166"/>
  <c r="G165"/>
  <c r="G164"/>
  <c r="G163"/>
  <c r="G162"/>
  <c r="G159"/>
  <c r="G158"/>
  <c r="G157"/>
  <c r="G154"/>
  <c r="G153"/>
  <c r="G152"/>
  <c r="G151"/>
  <c r="G150"/>
  <c r="G149"/>
  <c r="G148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5"/>
  <c r="G124"/>
  <c r="G123"/>
  <c r="G121"/>
  <c r="G120"/>
  <c r="G119"/>
  <c r="G117"/>
  <c r="G114"/>
  <c r="G113"/>
  <c r="G112"/>
  <c r="G111"/>
  <c r="G110"/>
  <c r="G109"/>
  <c r="G108"/>
  <c r="G104"/>
  <c r="G103"/>
  <c r="G102"/>
  <c r="G101"/>
  <c r="G100"/>
  <c r="G99"/>
  <c r="G98"/>
  <c r="G95"/>
  <c r="G94" s="1"/>
  <c r="G92"/>
  <c r="G91"/>
  <c r="G90"/>
  <c r="G89"/>
  <c r="G88"/>
  <c r="G87"/>
  <c r="G86"/>
  <c r="G85"/>
  <c r="G84"/>
  <c r="G83"/>
  <c r="G82"/>
  <c r="G81"/>
  <c r="G78"/>
  <c r="G77"/>
  <c r="G76"/>
  <c r="G75"/>
  <c r="G74"/>
  <c r="G71"/>
  <c r="G70" s="1"/>
  <c r="G68"/>
  <c r="G67"/>
  <c r="G64"/>
  <c r="G63"/>
  <c r="G62"/>
  <c r="G59"/>
  <c r="G58"/>
  <c r="G57"/>
  <c r="G56"/>
  <c r="G55"/>
  <c r="G54"/>
  <c r="G53"/>
  <c r="G52"/>
  <c r="G49"/>
  <c r="G48"/>
  <c r="G47"/>
  <c r="G46"/>
  <c r="G45"/>
  <c r="G44"/>
  <c r="G43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1"/>
  <c r="G20"/>
  <c r="G225" l="1"/>
  <c r="G238"/>
  <c r="G235"/>
  <c r="G212"/>
  <c r="G175"/>
  <c r="G281"/>
  <c r="G280" s="1"/>
  <c r="I200"/>
  <c r="H250"/>
  <c r="H200"/>
  <c r="G191"/>
  <c r="I280"/>
  <c r="H280"/>
  <c r="G251"/>
  <c r="G66"/>
  <c r="G73"/>
  <c r="G19"/>
  <c r="G80"/>
  <c r="G97"/>
  <c r="G106"/>
  <c r="G161"/>
  <c r="G182"/>
  <c r="G195"/>
  <c r="G215"/>
  <c r="G220"/>
  <c r="G255"/>
  <c r="I250"/>
  <c r="G42"/>
  <c r="G51"/>
  <c r="G61"/>
  <c r="G116"/>
  <c r="G147"/>
  <c r="G156"/>
  <c r="G295"/>
  <c r="G299"/>
  <c r="G201"/>
  <c r="G242"/>
  <c r="G241" s="1"/>
  <c r="H294"/>
  <c r="I18"/>
  <c r="H18"/>
  <c r="G250" l="1"/>
  <c r="I16"/>
  <c r="I14" s="1"/>
  <c r="G18"/>
  <c r="G200"/>
  <c r="H16"/>
  <c r="H14" s="1"/>
  <c r="G294"/>
  <c r="G16" l="1"/>
  <c r="G14" s="1"/>
  <c r="D171"/>
  <c r="C171" s="1"/>
  <c r="D109"/>
  <c r="C109" s="1"/>
  <c r="D101" l="1"/>
  <c r="C101" s="1"/>
  <c r="E61"/>
  <c r="D46"/>
  <c r="C46" s="1"/>
  <c r="D264" l="1"/>
  <c r="C264" s="1"/>
  <c r="E251"/>
  <c r="E19"/>
  <c r="F19"/>
  <c r="E295"/>
  <c r="E201"/>
  <c r="D309"/>
  <c r="C309" s="1"/>
  <c r="D308"/>
  <c r="C308" s="1"/>
  <c r="D307"/>
  <c r="C307" s="1"/>
  <c r="D306"/>
  <c r="C306" s="1"/>
  <c r="D303"/>
  <c r="C303" s="1"/>
  <c r="D302"/>
  <c r="C302" s="1"/>
  <c r="D301"/>
  <c r="C301" s="1"/>
  <c r="D300"/>
  <c r="C300" s="1"/>
  <c r="D297"/>
  <c r="C297" s="1"/>
  <c r="D296"/>
  <c r="C296" s="1"/>
  <c r="D292"/>
  <c r="C292" s="1"/>
  <c r="D291"/>
  <c r="C291" s="1"/>
  <c r="D290"/>
  <c r="C290" s="1"/>
  <c r="D286"/>
  <c r="C286" s="1"/>
  <c r="C285" s="1"/>
  <c r="D278"/>
  <c r="D275"/>
  <c r="C275" s="1"/>
  <c r="C274" s="1"/>
  <c r="D270"/>
  <c r="C270" s="1"/>
  <c r="D269"/>
  <c r="C269" s="1"/>
  <c r="D272"/>
  <c r="C272" s="1"/>
  <c r="C268"/>
  <c r="D267"/>
  <c r="C267" s="1"/>
  <c r="D266"/>
  <c r="C266" s="1"/>
  <c r="D265"/>
  <c r="C265" s="1"/>
  <c r="D263"/>
  <c r="C263" s="1"/>
  <c r="D262"/>
  <c r="C262" s="1"/>
  <c r="D261"/>
  <c r="C261" s="1"/>
  <c r="D260"/>
  <c r="C260" s="1"/>
  <c r="C259"/>
  <c r="D258"/>
  <c r="C258" s="1"/>
  <c r="D257"/>
  <c r="C257" s="1"/>
  <c r="D256"/>
  <c r="C256" s="1"/>
  <c r="D253"/>
  <c r="C253" s="1"/>
  <c r="D252"/>
  <c r="C252" s="1"/>
  <c r="D245"/>
  <c r="C245" s="1"/>
  <c r="C244"/>
  <c r="C243"/>
  <c r="D239"/>
  <c r="C239" s="1"/>
  <c r="D236"/>
  <c r="C236" s="1"/>
  <c r="D232"/>
  <c r="C232" s="1"/>
  <c r="D231"/>
  <c r="C231" s="1"/>
  <c r="D230"/>
  <c r="C230" s="1"/>
  <c r="D229"/>
  <c r="C229" s="1"/>
  <c r="D228"/>
  <c r="C228" s="1"/>
  <c r="D227"/>
  <c r="C227" s="1"/>
  <c r="D226"/>
  <c r="D223"/>
  <c r="C223" s="1"/>
  <c r="D222"/>
  <c r="C222" s="1"/>
  <c r="D221"/>
  <c r="C221" s="1"/>
  <c r="D218"/>
  <c r="C218" s="1"/>
  <c r="D217"/>
  <c r="C217" s="1"/>
  <c r="D216"/>
  <c r="C216" s="1"/>
  <c r="D213"/>
  <c r="C213" s="1"/>
  <c r="D210"/>
  <c r="D207"/>
  <c r="C207" s="1"/>
  <c r="D206"/>
  <c r="C206" s="1"/>
  <c r="D205"/>
  <c r="C205" s="1"/>
  <c r="D204"/>
  <c r="C204" s="1"/>
  <c r="D203"/>
  <c r="C203" s="1"/>
  <c r="D202"/>
  <c r="C202" s="1"/>
  <c r="D198"/>
  <c r="C198" s="1"/>
  <c r="D197"/>
  <c r="C197" s="1"/>
  <c r="D196"/>
  <c r="C196" s="1"/>
  <c r="D193"/>
  <c r="C193" s="1"/>
  <c r="D192"/>
  <c r="C192" s="1"/>
  <c r="D189"/>
  <c r="C189" s="1"/>
  <c r="C188" s="1"/>
  <c r="D186"/>
  <c r="C186" s="1"/>
  <c r="D185"/>
  <c r="C185" s="1"/>
  <c r="D184"/>
  <c r="C184" s="1"/>
  <c r="D183"/>
  <c r="C183" s="1"/>
  <c r="D180"/>
  <c r="D177"/>
  <c r="C177" s="1"/>
  <c r="D176"/>
  <c r="C176" s="1"/>
  <c r="D173"/>
  <c r="C173" s="1"/>
  <c r="D172"/>
  <c r="C172" s="1"/>
  <c r="D170"/>
  <c r="C170" s="1"/>
  <c r="D169"/>
  <c r="C169" s="1"/>
  <c r="D168"/>
  <c r="C168" s="1"/>
  <c r="D167"/>
  <c r="C167" s="1"/>
  <c r="D166"/>
  <c r="C166" s="1"/>
  <c r="D165"/>
  <c r="C165" s="1"/>
  <c r="D164"/>
  <c r="C164" s="1"/>
  <c r="D163"/>
  <c r="C163" s="1"/>
  <c r="D162"/>
  <c r="C162" s="1"/>
  <c r="D159"/>
  <c r="C159" s="1"/>
  <c r="D158"/>
  <c r="C158" s="1"/>
  <c r="D157"/>
  <c r="C157" s="1"/>
  <c r="D154"/>
  <c r="C154" s="1"/>
  <c r="D153"/>
  <c r="C153" s="1"/>
  <c r="D152"/>
  <c r="C152" s="1"/>
  <c r="D151"/>
  <c r="C151" s="1"/>
  <c r="D150"/>
  <c r="C150" s="1"/>
  <c r="D149"/>
  <c r="C149" s="1"/>
  <c r="D148"/>
  <c r="C148" s="1"/>
  <c r="D145"/>
  <c r="C145" s="1"/>
  <c r="D144"/>
  <c r="C144" s="1"/>
  <c r="D143"/>
  <c r="C143" s="1"/>
  <c r="D142"/>
  <c r="C142" s="1"/>
  <c r="D141"/>
  <c r="C141" s="1"/>
  <c r="D140"/>
  <c r="C140" s="1"/>
  <c r="D139"/>
  <c r="C139" s="1"/>
  <c r="D138"/>
  <c r="C138" s="1"/>
  <c r="D137"/>
  <c r="C137" s="1"/>
  <c r="D136"/>
  <c r="C136" s="1"/>
  <c r="D135"/>
  <c r="C135" s="1"/>
  <c r="D134"/>
  <c r="C134" s="1"/>
  <c r="D133"/>
  <c r="C133" s="1"/>
  <c r="D132"/>
  <c r="C132" s="1"/>
  <c r="D131"/>
  <c r="C131" s="1"/>
  <c r="D130"/>
  <c r="C130" s="1"/>
  <c r="D129"/>
  <c r="C129" s="1"/>
  <c r="D128"/>
  <c r="C128" s="1"/>
  <c r="D127"/>
  <c r="C127" s="1"/>
  <c r="D126"/>
  <c r="C126" s="1"/>
  <c r="D125"/>
  <c r="C125" s="1"/>
  <c r="D124"/>
  <c r="C124" s="1"/>
  <c r="D123"/>
  <c r="C123" s="1"/>
  <c r="D122"/>
  <c r="C122" s="1"/>
  <c r="D121"/>
  <c r="C121" s="1"/>
  <c r="D120"/>
  <c r="C120" s="1"/>
  <c r="D119"/>
  <c r="C119" s="1"/>
  <c r="D118"/>
  <c r="C118" s="1"/>
  <c r="D117"/>
  <c r="C117" s="1"/>
  <c r="D114"/>
  <c r="C114" s="1"/>
  <c r="D113"/>
  <c r="C113" s="1"/>
  <c r="D112"/>
  <c r="C112" s="1"/>
  <c r="D111"/>
  <c r="C111" s="1"/>
  <c r="D110"/>
  <c r="C110" s="1"/>
  <c r="D108"/>
  <c r="C108" s="1"/>
  <c r="D107"/>
  <c r="C107" s="1"/>
  <c r="D104"/>
  <c r="C104" s="1"/>
  <c r="D103"/>
  <c r="C103" s="1"/>
  <c r="D102"/>
  <c r="C102" s="1"/>
  <c r="D100"/>
  <c r="C100" s="1"/>
  <c r="D99"/>
  <c r="C99" s="1"/>
  <c r="D98"/>
  <c r="C98" s="1"/>
  <c r="D95"/>
  <c r="D92"/>
  <c r="C92" s="1"/>
  <c r="D91"/>
  <c r="C91" s="1"/>
  <c r="D90"/>
  <c r="C90" s="1"/>
  <c r="D89"/>
  <c r="C89" s="1"/>
  <c r="D88"/>
  <c r="C88" s="1"/>
  <c r="C87"/>
  <c r="D86"/>
  <c r="C86" s="1"/>
  <c r="D85"/>
  <c r="C85" s="1"/>
  <c r="D84"/>
  <c r="C84" s="1"/>
  <c r="C83"/>
  <c r="D82"/>
  <c r="C82" s="1"/>
  <c r="D81"/>
  <c r="C81" s="1"/>
  <c r="D78"/>
  <c r="C78" s="1"/>
  <c r="D77"/>
  <c r="C77" s="1"/>
  <c r="D76"/>
  <c r="C76" s="1"/>
  <c r="D75"/>
  <c r="C75" s="1"/>
  <c r="D74"/>
  <c r="C74" s="1"/>
  <c r="D71"/>
  <c r="D68"/>
  <c r="C68" s="1"/>
  <c r="D67"/>
  <c r="C67" s="1"/>
  <c r="D64"/>
  <c r="C64" s="1"/>
  <c r="D63"/>
  <c r="C63" s="1"/>
  <c r="D62"/>
  <c r="C62" s="1"/>
  <c r="D59"/>
  <c r="C59" s="1"/>
  <c r="D58"/>
  <c r="C58" s="1"/>
  <c r="D57"/>
  <c r="C57" s="1"/>
  <c r="D56"/>
  <c r="C56" s="1"/>
  <c r="D55"/>
  <c r="C55" s="1"/>
  <c r="D54"/>
  <c r="C54" s="1"/>
  <c r="D53"/>
  <c r="C53" s="1"/>
  <c r="D52"/>
  <c r="C52" s="1"/>
  <c r="D49"/>
  <c r="C49" s="1"/>
  <c r="D48"/>
  <c r="C48" s="1"/>
  <c r="D47"/>
  <c r="C47" s="1"/>
  <c r="D45"/>
  <c r="C45" s="1"/>
  <c r="D44"/>
  <c r="C44" s="1"/>
  <c r="D43"/>
  <c r="C43" s="1"/>
  <c r="D40"/>
  <c r="C40" s="1"/>
  <c r="D39"/>
  <c r="C39" s="1"/>
  <c r="D38"/>
  <c r="C38" s="1"/>
  <c r="D37"/>
  <c r="C37" s="1"/>
  <c r="C36"/>
  <c r="D35"/>
  <c r="C35" s="1"/>
  <c r="D34"/>
  <c r="C34" s="1"/>
  <c r="D33"/>
  <c r="C33" s="1"/>
  <c r="D32"/>
  <c r="C32" s="1"/>
  <c r="D31"/>
  <c r="C31" s="1"/>
  <c r="D30"/>
  <c r="C30" s="1"/>
  <c r="D29"/>
  <c r="C29" s="1"/>
  <c r="D28"/>
  <c r="C28" s="1"/>
  <c r="D27"/>
  <c r="C27" s="1"/>
  <c r="D26"/>
  <c r="C26" s="1"/>
  <c r="D25"/>
  <c r="C25" s="1"/>
  <c r="D24"/>
  <c r="C24" s="1"/>
  <c r="C23"/>
  <c r="C22"/>
  <c r="D21"/>
  <c r="C21" s="1"/>
  <c r="C20"/>
  <c r="F281"/>
  <c r="C226" l="1"/>
  <c r="C225" s="1"/>
  <c r="D225"/>
  <c r="C66"/>
  <c r="C80"/>
  <c r="C182"/>
  <c r="C289"/>
  <c r="C288" s="1"/>
  <c r="D209"/>
  <c r="C210"/>
  <c r="C209" s="1"/>
  <c r="D238"/>
  <c r="C238" s="1"/>
  <c r="D277"/>
  <c r="C278"/>
  <c r="C277" s="1"/>
  <c r="D179"/>
  <c r="C180"/>
  <c r="C179" s="1"/>
  <c r="D70"/>
  <c r="C71"/>
  <c r="C70" s="1"/>
  <c r="C73"/>
  <c r="C147"/>
  <c r="C255"/>
  <c r="C295"/>
  <c r="C116"/>
  <c r="C161"/>
  <c r="C215"/>
  <c r="D94"/>
  <c r="C95"/>
  <c r="C94" s="1"/>
  <c r="C247"/>
  <c r="C248"/>
  <c r="D212"/>
  <c r="C212"/>
  <c r="C42"/>
  <c r="C106"/>
  <c r="C156"/>
  <c r="C195"/>
  <c r="C19"/>
  <c r="C51"/>
  <c r="C61"/>
  <c r="C97"/>
  <c r="C175"/>
  <c r="C191"/>
  <c r="C220"/>
  <c r="C299"/>
  <c r="C305"/>
  <c r="D191"/>
  <c r="D156"/>
  <c r="D175"/>
  <c r="D235"/>
  <c r="C235" s="1"/>
  <c r="D274"/>
  <c r="D285"/>
  <c r="D188"/>
  <c r="D289"/>
  <c r="D201"/>
  <c r="C201" s="1"/>
  <c r="D242"/>
  <c r="D251"/>
  <c r="C251" s="1"/>
  <c r="D195"/>
  <c r="D182"/>
  <c r="D161"/>
  <c r="D147"/>
  <c r="D116"/>
  <c r="D106"/>
  <c r="D97"/>
  <c r="D80"/>
  <c r="D73"/>
  <c r="D66"/>
  <c r="D61"/>
  <c r="D51"/>
  <c r="D42"/>
  <c r="D19"/>
  <c r="D255"/>
  <c r="D305"/>
  <c r="D299"/>
  <c r="D295"/>
  <c r="D220"/>
  <c r="D215"/>
  <c r="C18" l="1"/>
  <c r="C250"/>
  <c r="C294"/>
  <c r="C242"/>
  <c r="C241" s="1"/>
  <c r="C200"/>
  <c r="D250"/>
  <c r="D288"/>
  <c r="D18"/>
  <c r="D294"/>
  <c r="D200"/>
  <c r="E305"/>
  <c r="E299"/>
  <c r="E289"/>
  <c r="E288" s="1"/>
  <c r="E285"/>
  <c r="E280" s="1"/>
  <c r="F280"/>
  <c r="E277"/>
  <c r="E274"/>
  <c r="E255"/>
  <c r="E238"/>
  <c r="E235"/>
  <c r="E220"/>
  <c r="E215"/>
  <c r="E212"/>
  <c r="E209"/>
  <c r="E195"/>
  <c r="E191"/>
  <c r="E188"/>
  <c r="E182"/>
  <c r="E179"/>
  <c r="E175"/>
  <c r="E161"/>
  <c r="E156"/>
  <c r="F156"/>
  <c r="E147"/>
  <c r="F116"/>
  <c r="E116"/>
  <c r="F106"/>
  <c r="E106"/>
  <c r="E97"/>
  <c r="E94"/>
  <c r="E80"/>
  <c r="E73"/>
  <c r="F73"/>
  <c r="E70"/>
  <c r="F70"/>
  <c r="E66"/>
  <c r="E51"/>
  <c r="F51"/>
  <c r="E42"/>
  <c r="E241" l="1"/>
  <c r="E294"/>
  <c r="F18"/>
  <c r="E18"/>
  <c r="E250"/>
  <c r="E200"/>
  <c r="E16" l="1"/>
  <c r="E14" s="1"/>
  <c r="F16"/>
  <c r="F14" s="1"/>
  <c r="D280"/>
  <c r="D16" s="1"/>
  <c r="D14" s="1"/>
  <c r="C281"/>
  <c r="C280" s="1"/>
  <c r="C16" s="1"/>
  <c r="C14" s="1"/>
</calcChain>
</file>

<file path=xl/sharedStrings.xml><?xml version="1.0" encoding="utf-8"?>
<sst xmlns="http://schemas.openxmlformats.org/spreadsheetml/2006/main" count="394" uniqueCount="226">
  <si>
    <t xml:space="preserve"> </t>
  </si>
  <si>
    <t>Matematică</t>
  </si>
  <si>
    <t>Matematică aplicată</t>
  </si>
  <si>
    <t>Fizică</t>
  </si>
  <si>
    <t>Chimie</t>
  </si>
  <si>
    <t>Tehnologie chimică</t>
  </si>
  <si>
    <t>Biologie</t>
  </si>
  <si>
    <t>Geografie</t>
  </si>
  <si>
    <t>Istorie</t>
  </si>
  <si>
    <t>Politologie</t>
  </si>
  <si>
    <t>Psihologie</t>
  </si>
  <si>
    <t>Psihopedagogie specială</t>
  </si>
  <si>
    <t xml:space="preserve">Interpretare instrumentală </t>
  </si>
  <si>
    <t>Cibernetică şi informatică economică</t>
  </si>
  <si>
    <t>Electromecanică</t>
  </si>
  <si>
    <t>Sisteme optoelectronice</t>
  </si>
  <si>
    <t>Evaluarea imobilului</t>
  </si>
  <si>
    <t>Agronomie</t>
  </si>
  <si>
    <t>Zootehnie</t>
  </si>
  <si>
    <t>Silvicultură şi grădini publice</t>
  </si>
  <si>
    <t>Calculatoare</t>
  </si>
  <si>
    <t>Contabilitate</t>
  </si>
  <si>
    <t>Electrificarea agriculturii</t>
  </si>
  <si>
    <t>Mecanizarea agriculturii</t>
  </si>
  <si>
    <t>Cadastru şi organizarea teritoriului</t>
  </si>
  <si>
    <t>Medicină veterinară</t>
  </si>
  <si>
    <t>Biotehnologii agricole</t>
  </si>
  <si>
    <t>Canto</t>
  </si>
  <si>
    <t>Muzicologie</t>
  </si>
  <si>
    <t>Compoziţie</t>
  </si>
  <si>
    <t>Actorie</t>
  </si>
  <si>
    <t>Regie</t>
  </si>
  <si>
    <t>Coregrafie</t>
  </si>
  <si>
    <t>Culturologie</t>
  </si>
  <si>
    <t>Pictură</t>
  </si>
  <si>
    <t>Grafică</t>
  </si>
  <si>
    <t>Arte decorative</t>
  </si>
  <si>
    <t>Design vestimentar</t>
  </si>
  <si>
    <t>Geodezie, topografie şi cartografie</t>
  </si>
  <si>
    <t>Economie generală</t>
  </si>
  <si>
    <t>Sociologie</t>
  </si>
  <si>
    <t xml:space="preserve">Medicină generală </t>
  </si>
  <si>
    <t xml:space="preserve">Stomatologie </t>
  </si>
  <si>
    <t xml:space="preserve">Farmacie </t>
  </si>
  <si>
    <t>Tehnologia produselor cosmetice şi medicinale</t>
  </si>
  <si>
    <t>Turism</t>
  </si>
  <si>
    <t>Meteorologie</t>
  </si>
  <si>
    <t>Ingineria mediului</t>
  </si>
  <si>
    <t>Management informaţional</t>
  </si>
  <si>
    <t>Sculptură</t>
  </si>
  <si>
    <t>Achiziţii</t>
  </si>
  <si>
    <t>Drept</t>
  </si>
  <si>
    <t>Sănătate publică</t>
  </si>
  <si>
    <t>Etnologie</t>
  </si>
  <si>
    <t>Activitate editorială</t>
  </si>
  <si>
    <t>Energetică netradiţională</t>
  </si>
  <si>
    <t>Biotehnologii industriale</t>
  </si>
  <si>
    <t>Business şi administrare</t>
  </si>
  <si>
    <t>Marketing şi logistică</t>
  </si>
  <si>
    <t>Economie mondială şi relaţii economice internaţionale</t>
  </si>
  <si>
    <t>Finanţe şi bănci</t>
  </si>
  <si>
    <t>Protecţia plantelor</t>
  </si>
  <si>
    <t xml:space="preserve">Ecologie </t>
  </si>
  <si>
    <t>Design interior</t>
  </si>
  <si>
    <t>Pedagogie socială</t>
  </si>
  <si>
    <t>Ştiinţele solului</t>
  </si>
  <si>
    <t xml:space="preserve">Biologie moleculară </t>
  </si>
  <si>
    <t>Muzeografie</t>
  </si>
  <si>
    <t>Jurnalism</t>
  </si>
  <si>
    <t>Biblioteconomie, asistenţă informaţională şi arhivistică</t>
  </si>
  <si>
    <t>Arte plastice</t>
  </si>
  <si>
    <t>Statistică şi previziune economică</t>
  </si>
  <si>
    <t>Merceologie şi comerţ</t>
  </si>
  <si>
    <t>Electronică</t>
  </si>
  <si>
    <t>Ingineria produselor textile şi din piele</t>
  </si>
  <si>
    <t>Design şi tehnologii poligrafice</t>
  </si>
  <si>
    <t xml:space="preserve">Horticultură </t>
  </si>
  <si>
    <t>Viticultură şi vinificaţie</t>
  </si>
  <si>
    <t>Muzică</t>
  </si>
  <si>
    <t>Educaţie civică</t>
  </si>
  <si>
    <t xml:space="preserve">Psihopedagogie </t>
  </si>
  <si>
    <t>Educaţie tehnologică</t>
  </si>
  <si>
    <t>Informatică</t>
  </si>
  <si>
    <t>Limbi moderne</t>
  </si>
  <si>
    <t>Educaţie fizică</t>
  </si>
  <si>
    <t>Pedagogie</t>
  </si>
  <si>
    <t>Pedagogie în  învăţămîntul primar</t>
  </si>
  <si>
    <t xml:space="preserve">Filozofie </t>
  </si>
  <si>
    <t xml:space="preserve">Arheologie </t>
  </si>
  <si>
    <t>Relaţii internaţionale</t>
  </si>
  <si>
    <t>Administraţie publică</t>
  </si>
  <si>
    <t>Ştiinţe ale comunicării</t>
  </si>
  <si>
    <t xml:space="preserve">Biologie </t>
  </si>
  <si>
    <t>Ecologie</t>
  </si>
  <si>
    <t>Informatică aplicată</t>
  </si>
  <si>
    <t>Design industrial</t>
  </si>
  <si>
    <t>Inginerie şi management  (pe ramuri)</t>
  </si>
  <si>
    <t>Masini şi instalatii frigorifice, sisteme de climatizare</t>
  </si>
  <si>
    <t xml:space="preserve">Tehnologia şi managementul alimentaţiei publice </t>
  </si>
  <si>
    <t xml:space="preserve">Tehnologia produselor alimentare </t>
  </si>
  <si>
    <t>Urbanism şi amenajarea teritoriului</t>
  </si>
  <si>
    <t>Design vestimentar industrial</t>
  </si>
  <si>
    <t>Ingineria  sistemelor de alimentare cu caldură şi gaze, ventilaţie</t>
  </si>
  <si>
    <t>Protecţia mediului</t>
  </si>
  <si>
    <t xml:space="preserve"> P L A N U L   </t>
  </si>
  <si>
    <t>Antropologie</t>
  </si>
  <si>
    <t>Ingineria sistemelor biomedicale</t>
  </si>
  <si>
    <t>Limbi şi literaturi</t>
  </si>
  <si>
    <t xml:space="preserve">Limbi moderne </t>
  </si>
  <si>
    <t>Electroenergetică</t>
  </si>
  <si>
    <t>Termoenergetică</t>
  </si>
  <si>
    <t>Ingineria şi tehnologia transportului auto</t>
  </si>
  <si>
    <t>Automatică şi informatică</t>
  </si>
  <si>
    <t>Inginerie mecanică în construcţii</t>
  </si>
  <si>
    <t>Tehnologii de operare în transport</t>
  </si>
  <si>
    <t>Servicii de securitate a proprietăţii</t>
  </si>
  <si>
    <t>Utilaje şi tehnologii de ambalare a produselor</t>
  </si>
  <si>
    <t>Inginerie antiincendii şi protecţie civilă</t>
  </si>
  <si>
    <t>Pedagogie preşcolară</t>
  </si>
  <si>
    <t>Inginerie inovatională şi transfer tehnologic</t>
  </si>
  <si>
    <t>Maşini şi aparate în industria uşoară</t>
  </si>
  <si>
    <t>Maşini şi aparate în industria alimentară</t>
  </si>
  <si>
    <t>Tehnologii informaţionale</t>
  </si>
  <si>
    <t>Tehnologia  vinului şi a produselor  obţinute prin fermentare</t>
  </si>
  <si>
    <t>Tehnologia prelucrării lemnului</t>
  </si>
  <si>
    <t>Arhitectură</t>
  </si>
  <si>
    <t>Ingineria materialelor şi articolelor  de construcţie</t>
  </si>
  <si>
    <t>Educaţie fizică şi sport</t>
  </si>
  <si>
    <t>Cultură fizică recreativă</t>
  </si>
  <si>
    <t>Cultură fizică de recuperare</t>
  </si>
  <si>
    <t>Teleradio comunicaţii</t>
  </si>
  <si>
    <t>Ingineria şi protecţia  apelor</t>
  </si>
  <si>
    <t>Securitate civilă şi ordinea publică</t>
  </si>
  <si>
    <t>Ingineria şi managementul calităţii</t>
  </si>
  <si>
    <t xml:space="preserve">Dans </t>
  </si>
  <si>
    <t>Infanterie</t>
  </si>
  <si>
    <t>Artilerie</t>
  </si>
  <si>
    <t>Transmisiuni</t>
  </si>
  <si>
    <t>Managementul proprietăţii intelectuale</t>
  </si>
  <si>
    <t>Construcţii de echipamente  şi maşini agricole</t>
  </si>
  <si>
    <t>Maşini şi sisteme de producţie</t>
  </si>
  <si>
    <t>Ingineria şi managementul zăcămintelor, minerit</t>
  </si>
  <si>
    <t>Construcţii şi inginerie civilă</t>
  </si>
  <si>
    <t>Căi ferate, drumuri, poduri</t>
  </si>
  <si>
    <t>Tehnologia construcţiilor de maşini</t>
  </si>
  <si>
    <t>Filozofie</t>
  </si>
  <si>
    <t>Asistenţă socială</t>
  </si>
  <si>
    <t>Microelectronică şi nanotehnologii</t>
  </si>
  <si>
    <t>Codul      speciali- tăţii</t>
  </si>
  <si>
    <t>Ingineria sudării</t>
  </si>
  <si>
    <t>Securitate informaţională</t>
  </si>
  <si>
    <t>Ingineria şi tehnologia transportului feroviar</t>
  </si>
  <si>
    <t>Securitate ecologică</t>
  </si>
  <si>
    <t xml:space="preserve">Managementul resurselor umane </t>
  </si>
  <si>
    <t>Dans sportiv și modern</t>
  </si>
  <si>
    <t>Servicii antiincendii</t>
  </si>
  <si>
    <t>Ştiințe ale educației - total</t>
  </si>
  <si>
    <t>Arte - total</t>
  </si>
  <si>
    <t>Științe umanistice - total</t>
  </si>
  <si>
    <t>Științe politice - total</t>
  </si>
  <si>
    <t>Științe sociale - total</t>
  </si>
  <si>
    <t>Asistență socială - total</t>
  </si>
  <si>
    <t>Științe economice - total</t>
  </si>
  <si>
    <t>Drept - total</t>
  </si>
  <si>
    <t>Științe ale educației - total</t>
  </si>
  <si>
    <t>Științe exacte - total</t>
  </si>
  <si>
    <t>Inginerie și activități inginerești - total</t>
  </si>
  <si>
    <t>Tehnologii de fabricare și prelucrare - total</t>
  </si>
  <si>
    <t>Tehnologie chimică și biotehnologii - total</t>
  </si>
  <si>
    <t>Arhitectură și construcții - total</t>
  </si>
  <si>
    <t>Științe agricole - total</t>
  </si>
  <si>
    <t>Servicii publice - total</t>
  </si>
  <si>
    <t>Cultură fizică și sport - total</t>
  </si>
  <si>
    <t>Servicii transport - total</t>
  </si>
  <si>
    <t>Protecţia mediului - total</t>
  </si>
  <si>
    <t>Protecție, pază și securitate - total</t>
  </si>
  <si>
    <t>Medicină - total</t>
  </si>
  <si>
    <t>Farmacie - total</t>
  </si>
  <si>
    <t>Medicină veterinară - total</t>
  </si>
  <si>
    <t>Științe ale naturii - total</t>
  </si>
  <si>
    <t>Istoria și teoria artelor plastice</t>
  </si>
  <si>
    <t xml:space="preserve">Dirijare </t>
  </si>
  <si>
    <t>Management artistic</t>
  </si>
  <si>
    <t>Științe ale comunicării și informării - total</t>
  </si>
  <si>
    <t>MINISTERUL EDUCAȚIEI - total</t>
  </si>
  <si>
    <t>MINISTERUL AGRICULTURII ȘI INDUSTRIEI ALIMENTARE - total</t>
  </si>
  <si>
    <t>MINISTERUL SĂNĂTĂȚII - total</t>
  </si>
  <si>
    <t>MINISTERUL CULTURII  - total</t>
  </si>
  <si>
    <t>MINISTERUL AFACERILOR INTERNE  - total</t>
  </si>
  <si>
    <t>MINISTERUL APĂRĂRII - total</t>
  </si>
  <si>
    <t>ACADEMIA DE ȘTIINȚE A MOLDOVEI - total</t>
  </si>
  <si>
    <t>Scenografie</t>
  </si>
  <si>
    <t>Tehnologia comunicării în domeniul infodocumentar</t>
  </si>
  <si>
    <t>Militărie - total</t>
  </si>
  <si>
    <t>Istoria şi teoria artelor plastice</t>
  </si>
  <si>
    <t>Geologie</t>
  </si>
  <si>
    <t>Chimie biofarmaceutică</t>
  </si>
  <si>
    <t>cu frecvenţă  redusă</t>
  </si>
  <si>
    <t>Cu finanțare bugetară</t>
  </si>
  <si>
    <t>Pe bază de contract</t>
  </si>
  <si>
    <t>la Hotărîrea  Guvernului nr.__</t>
  </si>
  <si>
    <t>(persoane)</t>
  </si>
  <si>
    <t>inclusiv învăţămînt:</t>
  </si>
  <si>
    <t>Ştiinţe ale comunicării şi informării - total</t>
  </si>
  <si>
    <t>Ingineria şi tehnologia transportului naval</t>
  </si>
  <si>
    <t>Tehnologie farmaceutică</t>
  </si>
  <si>
    <t xml:space="preserve">Servicii </t>
  </si>
  <si>
    <t>TOTAL</t>
  </si>
  <si>
    <t>inclusiv:</t>
  </si>
  <si>
    <t>II. INSTITUȚII  NESTATALE - total</t>
  </si>
  <si>
    <t>I. INSTITUȚII PUBLICE - total</t>
  </si>
  <si>
    <t xml:space="preserve">Siguranţa produselor agroalimentare </t>
  </si>
  <si>
    <t>cu frecven- ță</t>
  </si>
  <si>
    <t xml:space="preserve">                Anexa nr.3</t>
  </si>
  <si>
    <t>Сandi- daţi din raioane-le de est                 (din col.4)</t>
  </si>
  <si>
    <t>Total admiteri (col.4 + col.7)</t>
  </si>
  <si>
    <t>619.1*</t>
  </si>
  <si>
    <t>din ___________________ 2016</t>
  </si>
  <si>
    <t>Denumirea domeniului                                            (programelor de studiu)</t>
  </si>
  <si>
    <t>cu frecvență</t>
  </si>
  <si>
    <t>Imagine film şi TV/Fotografie</t>
  </si>
  <si>
    <t>Dramaturgie şi scenaristică</t>
  </si>
  <si>
    <t>Drept. Securitatea frontierei</t>
  </si>
  <si>
    <t>cu frec-venţă  redusă</t>
  </si>
  <si>
    <t xml:space="preserve">total </t>
  </si>
  <si>
    <t>de admitere la studii superioare de licenţă (ciclul I) pentru anul de studii 2016-2017</t>
  </si>
</sst>
</file>

<file path=xl/styles.xml><?xml version="1.0" encoding="utf-8"?>
<styleSheet xmlns="http://schemas.openxmlformats.org/spreadsheetml/2006/main">
  <fonts count="13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yr"/>
      <charset val="204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 CE"/>
      <charset val="204"/>
    </font>
    <font>
      <sz val="10"/>
      <name val="Arial CE"/>
    </font>
    <font>
      <b/>
      <sz val="9"/>
      <name val="Arial"/>
      <family val="2"/>
      <charset val="204"/>
    </font>
    <font>
      <b/>
      <sz val="9"/>
      <name val="Arial C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1" fillId="0" borderId="0" xfId="0" applyFont="1" applyFill="1"/>
    <xf numFmtId="0" fontId="1" fillId="0" borderId="0" xfId="0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quotePrefix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righ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quotePrefix="1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quotePrefix="1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quotePrefix="1" applyFont="1" applyFill="1" applyBorder="1" applyAlignment="1">
      <alignment vertical="top" wrapText="1"/>
    </xf>
    <xf numFmtId="0" fontId="1" fillId="0" borderId="0" xfId="0" applyFont="1" applyFill="1" applyAlignment="1">
      <alignment horizontal="right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1" fillId="0" borderId="0" xfId="0" quotePrefix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quotePrefix="1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vertical="top"/>
    </xf>
    <xf numFmtId="0" fontId="7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0" xfId="0" quotePrefix="1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right" vertical="top"/>
    </xf>
    <xf numFmtId="0" fontId="11" fillId="0" borderId="4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66FFCC"/>
      <color rgb="FFFF0066"/>
      <color rgb="FF008000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8"/>
  <sheetViews>
    <sheetView tabSelected="1" topLeftCell="A4" zoomScaleNormal="100" zoomScaleSheetLayoutView="100" workbookViewId="0">
      <pane xSplit="2" ySplit="13" topLeftCell="C382" activePane="bottomRight" state="frozen"/>
      <selection activeCell="A4" sqref="A4"/>
      <selection pane="topRight" activeCell="C4" sqref="C4"/>
      <selection pane="bottomLeft" activeCell="A17" sqref="A17"/>
      <selection pane="bottomRight" activeCell="A4" sqref="A4:J402"/>
    </sheetView>
  </sheetViews>
  <sheetFormatPr defaultRowHeight="12.75"/>
  <cols>
    <col min="1" max="1" width="33.42578125" style="21" customWidth="1"/>
    <col min="2" max="2" width="7.140625" style="22" customWidth="1"/>
    <col min="3" max="3" width="7.28515625" style="22" customWidth="1"/>
    <col min="4" max="4" width="5.5703125" style="24" customWidth="1"/>
    <col min="5" max="6" width="7" style="21" customWidth="1"/>
    <col min="7" max="7" width="6.140625" style="1" customWidth="1"/>
    <col min="8" max="8" width="8.5703125" style="1" customWidth="1"/>
    <col min="9" max="9" width="8.85546875" style="1" customWidth="1"/>
    <col min="10" max="10" width="7.7109375" style="25" customWidth="1"/>
    <col min="11" max="11" width="32.7109375" style="3" customWidth="1"/>
    <col min="12" max="16" width="15.85546875" style="3" customWidth="1"/>
    <col min="17" max="16384" width="9.140625" style="21"/>
  </cols>
  <sheetData>
    <row r="1" spans="1:16" ht="12.75" customHeight="1">
      <c r="D1" s="21"/>
      <c r="F1" s="94" t="s">
        <v>213</v>
      </c>
      <c r="G1" s="94"/>
      <c r="H1" s="94"/>
      <c r="I1" s="94"/>
      <c r="J1" s="94"/>
    </row>
    <row r="2" spans="1:16" ht="12.75" customHeight="1">
      <c r="D2" s="21"/>
      <c r="F2" s="94" t="s">
        <v>200</v>
      </c>
      <c r="G2" s="94"/>
      <c r="H2" s="94"/>
      <c r="I2" s="94"/>
      <c r="J2" s="94"/>
    </row>
    <row r="3" spans="1:16" ht="12.75" customHeight="1">
      <c r="D3" s="23"/>
      <c r="F3" s="94" t="s">
        <v>217</v>
      </c>
      <c r="G3" s="94"/>
      <c r="H3" s="94"/>
      <c r="I3" s="94"/>
      <c r="J3" s="94"/>
    </row>
    <row r="4" spans="1:16" ht="9.75" customHeight="1"/>
    <row r="5" spans="1:16">
      <c r="A5" s="92" t="s">
        <v>104</v>
      </c>
      <c r="B5" s="92"/>
      <c r="C5" s="92"/>
      <c r="D5" s="92"/>
      <c r="E5" s="92"/>
      <c r="F5" s="92"/>
      <c r="G5" s="92"/>
      <c r="H5" s="92"/>
      <c r="I5" s="92"/>
    </row>
    <row r="6" spans="1:16" ht="13.5" customHeight="1">
      <c r="A6" s="92" t="s">
        <v>225</v>
      </c>
      <c r="B6" s="92"/>
      <c r="C6" s="92"/>
      <c r="D6" s="92"/>
      <c r="E6" s="92"/>
      <c r="F6" s="92"/>
      <c r="G6" s="92"/>
      <c r="H6" s="92"/>
      <c r="I6" s="92"/>
    </row>
    <row r="7" spans="1:16" ht="13.5" customHeight="1">
      <c r="A7" s="26"/>
      <c r="B7" s="26"/>
      <c r="C7" s="26"/>
      <c r="D7" s="26"/>
      <c r="E7" s="26"/>
      <c r="F7" s="26"/>
      <c r="G7" s="26"/>
      <c r="H7" s="26"/>
      <c r="I7" s="26"/>
    </row>
    <row r="8" spans="1:16" ht="15.75" customHeight="1" thickBot="1">
      <c r="B8" s="26"/>
      <c r="C8" s="26"/>
      <c r="H8" s="85" t="s">
        <v>201</v>
      </c>
      <c r="I8" s="85"/>
      <c r="J8" s="85"/>
    </row>
    <row r="9" spans="1:16" s="27" customFormat="1" ht="15" customHeight="1" thickBot="1">
      <c r="A9" s="86" t="s">
        <v>218</v>
      </c>
      <c r="B9" s="86" t="s">
        <v>148</v>
      </c>
      <c r="C9" s="86" t="s">
        <v>215</v>
      </c>
      <c r="D9" s="82" t="s">
        <v>198</v>
      </c>
      <c r="E9" s="83"/>
      <c r="F9" s="84"/>
      <c r="G9" s="82" t="s">
        <v>199</v>
      </c>
      <c r="H9" s="83"/>
      <c r="I9" s="84"/>
      <c r="J9" s="89" t="s">
        <v>214</v>
      </c>
      <c r="K9" s="3"/>
      <c r="L9" s="3"/>
      <c r="M9" s="3"/>
      <c r="N9" s="3"/>
      <c r="O9" s="3"/>
      <c r="P9" s="3"/>
    </row>
    <row r="10" spans="1:16" s="27" customFormat="1" ht="31.5" customHeight="1" thickBot="1">
      <c r="A10" s="87"/>
      <c r="B10" s="87"/>
      <c r="C10" s="87"/>
      <c r="D10" s="86" t="s">
        <v>224</v>
      </c>
      <c r="E10" s="82" t="s">
        <v>202</v>
      </c>
      <c r="F10" s="84"/>
      <c r="G10" s="86" t="s">
        <v>224</v>
      </c>
      <c r="H10" s="82" t="s">
        <v>202</v>
      </c>
      <c r="I10" s="84"/>
      <c r="J10" s="90"/>
      <c r="K10" s="3"/>
      <c r="L10" s="3"/>
      <c r="M10" s="3"/>
      <c r="N10" s="3"/>
      <c r="O10" s="3"/>
      <c r="P10" s="3"/>
    </row>
    <row r="11" spans="1:16" s="27" customFormat="1" ht="61.5" customHeight="1" thickBot="1">
      <c r="A11" s="88"/>
      <c r="B11" s="88"/>
      <c r="C11" s="88"/>
      <c r="D11" s="88"/>
      <c r="E11" s="80" t="s">
        <v>212</v>
      </c>
      <c r="F11" s="80" t="s">
        <v>223</v>
      </c>
      <c r="G11" s="88"/>
      <c r="H11" s="80" t="s">
        <v>219</v>
      </c>
      <c r="I11" s="81" t="s">
        <v>197</v>
      </c>
      <c r="J11" s="91"/>
      <c r="K11" s="3"/>
      <c r="L11" s="3"/>
      <c r="M11" s="3"/>
      <c r="N11" s="3"/>
      <c r="O11" s="3"/>
      <c r="P11" s="3"/>
    </row>
    <row r="12" spans="1:16" s="31" customFormat="1" ht="18" customHeight="1" thickBot="1">
      <c r="A12" s="28">
        <v>1</v>
      </c>
      <c r="B12" s="29">
        <v>2</v>
      </c>
      <c r="C12" s="30">
        <v>3</v>
      </c>
      <c r="D12" s="30">
        <v>4</v>
      </c>
      <c r="E12" s="29">
        <v>5</v>
      </c>
      <c r="F12" s="29">
        <v>6</v>
      </c>
      <c r="G12" s="30">
        <v>7</v>
      </c>
      <c r="H12" s="29">
        <v>8</v>
      </c>
      <c r="I12" s="29">
        <v>9</v>
      </c>
      <c r="J12" s="29">
        <v>10</v>
      </c>
      <c r="K12" s="3"/>
      <c r="L12" s="3"/>
      <c r="M12" s="3"/>
      <c r="N12" s="3"/>
      <c r="O12" s="3"/>
      <c r="P12" s="3"/>
    </row>
    <row r="13" spans="1:16" s="31" customFormat="1" ht="12.75" customHeight="1">
      <c r="A13" s="26"/>
      <c r="B13" s="26"/>
      <c r="C13" s="26"/>
      <c r="D13" s="26"/>
      <c r="E13" s="26"/>
      <c r="F13" s="26"/>
      <c r="G13" s="26"/>
      <c r="H13" s="26"/>
      <c r="I13" s="26"/>
      <c r="J13" s="24"/>
      <c r="K13" s="3"/>
      <c r="L13" s="3"/>
      <c r="M13" s="3"/>
      <c r="N13" s="3"/>
      <c r="O13" s="3"/>
      <c r="P13" s="3"/>
    </row>
    <row r="14" spans="1:16" s="31" customFormat="1" ht="12.75" customHeight="1">
      <c r="A14" s="26" t="s">
        <v>207</v>
      </c>
      <c r="B14" s="26"/>
      <c r="C14" s="11">
        <f t="shared" ref="C14:J14" si="0">SUM(C16+C311)</f>
        <v>17416</v>
      </c>
      <c r="D14" s="11">
        <f t="shared" si="0"/>
        <v>5930</v>
      </c>
      <c r="E14" s="11">
        <f t="shared" si="0"/>
        <v>5607</v>
      </c>
      <c r="F14" s="11">
        <f t="shared" si="0"/>
        <v>318</v>
      </c>
      <c r="G14" s="11">
        <f t="shared" si="0"/>
        <v>11486</v>
      </c>
      <c r="H14" s="11">
        <f t="shared" si="0"/>
        <v>7758</v>
      </c>
      <c r="I14" s="11">
        <f t="shared" si="0"/>
        <v>3728</v>
      </c>
      <c r="J14" s="11">
        <f t="shared" si="0"/>
        <v>407</v>
      </c>
      <c r="K14" s="3"/>
      <c r="L14" s="3"/>
      <c r="M14" s="3"/>
      <c r="N14" s="3"/>
      <c r="O14" s="3"/>
      <c r="P14" s="3"/>
    </row>
    <row r="15" spans="1:16" s="4" customFormat="1" ht="6.75" customHeight="1">
      <c r="B15" s="10"/>
      <c r="C15" s="10"/>
      <c r="D15" s="11"/>
      <c r="G15" s="1"/>
      <c r="H15" s="1"/>
      <c r="I15" s="1"/>
      <c r="J15" s="1"/>
      <c r="K15" s="3"/>
      <c r="L15" s="3"/>
      <c r="M15" s="3"/>
      <c r="N15" s="3"/>
      <c r="O15" s="3"/>
      <c r="P15" s="3"/>
    </row>
    <row r="16" spans="1:16" s="4" customFormat="1" ht="13.5" customHeight="1">
      <c r="A16" s="9" t="s">
        <v>210</v>
      </c>
      <c r="B16" s="10"/>
      <c r="C16" s="11">
        <f t="shared" ref="C16:J16" si="1">SUM(C18+C200+C241+C250+C280+C288+C294)</f>
        <v>14709</v>
      </c>
      <c r="D16" s="11">
        <f t="shared" si="1"/>
        <v>5930</v>
      </c>
      <c r="E16" s="11">
        <f t="shared" si="1"/>
        <v>5607</v>
      </c>
      <c r="F16" s="11">
        <f t="shared" si="1"/>
        <v>318</v>
      </c>
      <c r="G16" s="11">
        <f t="shared" si="1"/>
        <v>8779</v>
      </c>
      <c r="H16" s="11">
        <f t="shared" si="1"/>
        <v>5536</v>
      </c>
      <c r="I16" s="11">
        <f t="shared" si="1"/>
        <v>3243</v>
      </c>
      <c r="J16" s="11">
        <f t="shared" si="1"/>
        <v>407</v>
      </c>
      <c r="K16" s="3"/>
      <c r="L16" s="3"/>
      <c r="M16" s="3"/>
      <c r="N16" s="3"/>
      <c r="O16" s="3"/>
      <c r="P16" s="3"/>
    </row>
    <row r="17" spans="1:16" s="4" customFormat="1" ht="12.75" customHeight="1">
      <c r="A17" s="12" t="s">
        <v>208</v>
      </c>
      <c r="B17" s="10"/>
      <c r="C17" s="10"/>
      <c r="D17" s="11"/>
      <c r="G17" s="11"/>
      <c r="H17" s="1"/>
      <c r="I17" s="1"/>
      <c r="J17" s="6"/>
      <c r="K17" s="3"/>
      <c r="L17" s="3"/>
      <c r="M17" s="3"/>
      <c r="N17" s="3"/>
      <c r="O17" s="3"/>
      <c r="P17" s="3"/>
    </row>
    <row r="18" spans="1:16" s="13" customFormat="1" ht="12.75" customHeight="1">
      <c r="A18" s="13" t="s">
        <v>184</v>
      </c>
      <c r="B18" s="14"/>
      <c r="C18" s="15">
        <f t="shared" ref="C18:J18" si="2">SUM(C19+C42+C51+C61+C66+C70+C73+C80+C94+C97+C106+C116+C147+C156+C161+C175+C179+C182+C188+C191+C195)</f>
        <v>12171</v>
      </c>
      <c r="D18" s="15">
        <f t="shared" si="2"/>
        <v>4495</v>
      </c>
      <c r="E18" s="15">
        <f t="shared" si="2"/>
        <v>4202</v>
      </c>
      <c r="F18" s="15">
        <f t="shared" si="2"/>
        <v>293</v>
      </c>
      <c r="G18" s="15">
        <f t="shared" si="2"/>
        <v>7676</v>
      </c>
      <c r="H18" s="15">
        <f t="shared" si="2"/>
        <v>4936</v>
      </c>
      <c r="I18" s="15">
        <f t="shared" si="2"/>
        <v>2740</v>
      </c>
      <c r="J18" s="15">
        <f t="shared" si="2"/>
        <v>303</v>
      </c>
      <c r="K18" s="3"/>
      <c r="L18" s="3"/>
      <c r="M18" s="3"/>
      <c r="N18" s="3"/>
      <c r="O18" s="3"/>
      <c r="P18" s="3"/>
    </row>
    <row r="19" spans="1:16" s="13" customFormat="1" ht="12" customHeight="1">
      <c r="A19" s="16" t="s">
        <v>156</v>
      </c>
      <c r="B19" s="17">
        <v>14</v>
      </c>
      <c r="C19" s="11">
        <f t="shared" ref="C19:J19" si="3">SUM(C20:C40)</f>
        <v>2770</v>
      </c>
      <c r="D19" s="11">
        <f t="shared" si="3"/>
        <v>1611</v>
      </c>
      <c r="E19" s="11">
        <f t="shared" si="3"/>
        <v>1378</v>
      </c>
      <c r="F19" s="11">
        <f t="shared" si="3"/>
        <v>233</v>
      </c>
      <c r="G19" s="11">
        <f t="shared" si="3"/>
        <v>1159</v>
      </c>
      <c r="H19" s="11">
        <f t="shared" si="3"/>
        <v>534</v>
      </c>
      <c r="I19" s="11">
        <f t="shared" si="3"/>
        <v>625</v>
      </c>
      <c r="J19" s="11">
        <f t="shared" si="3"/>
        <v>81</v>
      </c>
      <c r="K19" s="3"/>
      <c r="L19" s="3"/>
      <c r="M19" s="3"/>
      <c r="N19" s="3"/>
      <c r="O19" s="3"/>
      <c r="P19" s="3"/>
    </row>
    <row r="20" spans="1:16" s="4" customFormat="1" ht="12.95" customHeight="1">
      <c r="A20" s="4" t="s">
        <v>1</v>
      </c>
      <c r="B20" s="18">
        <v>141.01</v>
      </c>
      <c r="C20" s="2">
        <f>SUM(D20+G20)</f>
        <v>118</v>
      </c>
      <c r="D20" s="2">
        <v>78</v>
      </c>
      <c r="E20" s="4">
        <v>63</v>
      </c>
      <c r="F20" s="4">
        <v>15</v>
      </c>
      <c r="G20" s="2">
        <f t="shared" ref="G20:G40" si="4">SUM(H20+I20)</f>
        <v>40</v>
      </c>
      <c r="H20" s="1">
        <v>15</v>
      </c>
      <c r="I20" s="1">
        <v>25</v>
      </c>
      <c r="J20" s="6">
        <v>4</v>
      </c>
      <c r="K20" s="3"/>
      <c r="L20" s="3"/>
      <c r="M20" s="3"/>
      <c r="N20" s="3"/>
      <c r="O20" s="3"/>
      <c r="P20" s="3"/>
    </row>
    <row r="21" spans="1:16" s="4" customFormat="1" ht="12.95" customHeight="1">
      <c r="A21" s="4" t="s">
        <v>82</v>
      </c>
      <c r="B21" s="18">
        <v>141.02000000000001</v>
      </c>
      <c r="C21" s="2">
        <f t="shared" ref="C21:C83" si="5">SUM(D21+G21)</f>
        <v>150</v>
      </c>
      <c r="D21" s="2">
        <f t="shared" ref="D21:D40" si="6">SUM(E21+F21)</f>
        <v>95</v>
      </c>
      <c r="E21" s="4">
        <v>95</v>
      </c>
      <c r="G21" s="2">
        <f t="shared" si="4"/>
        <v>55</v>
      </c>
      <c r="H21" s="1">
        <v>30</v>
      </c>
      <c r="I21" s="1">
        <v>25</v>
      </c>
      <c r="J21" s="6">
        <v>3</v>
      </c>
      <c r="K21" s="3"/>
      <c r="L21" s="3"/>
      <c r="M21" s="3"/>
      <c r="N21" s="3"/>
      <c r="O21" s="3"/>
      <c r="P21" s="3"/>
    </row>
    <row r="22" spans="1:16" s="4" customFormat="1" ht="12.95" customHeight="1">
      <c r="A22" s="4" t="s">
        <v>3</v>
      </c>
      <c r="B22" s="18">
        <v>141.03</v>
      </c>
      <c r="C22" s="2">
        <f t="shared" si="5"/>
        <v>47</v>
      </c>
      <c r="D22" s="2">
        <v>47</v>
      </c>
      <c r="E22" s="4">
        <v>47</v>
      </c>
      <c r="G22" s="2"/>
      <c r="H22" s="1"/>
      <c r="I22" s="1"/>
      <c r="J22" s="6">
        <v>4</v>
      </c>
      <c r="K22" s="3"/>
      <c r="L22" s="3"/>
      <c r="M22" s="3"/>
      <c r="N22" s="3"/>
      <c r="O22" s="3"/>
      <c r="P22" s="3"/>
    </row>
    <row r="23" spans="1:16" s="4" customFormat="1" ht="12.95" customHeight="1">
      <c r="A23" s="4" t="s">
        <v>4</v>
      </c>
      <c r="B23" s="18">
        <v>141.05000000000001</v>
      </c>
      <c r="C23" s="2">
        <f t="shared" si="5"/>
        <v>57</v>
      </c>
      <c r="D23" s="2">
        <v>37</v>
      </c>
      <c r="E23" s="4">
        <v>22</v>
      </c>
      <c r="F23" s="4">
        <v>15</v>
      </c>
      <c r="G23" s="2">
        <f t="shared" si="4"/>
        <v>20</v>
      </c>
      <c r="H23" s="1">
        <v>5</v>
      </c>
      <c r="I23" s="1">
        <v>15</v>
      </c>
      <c r="J23" s="6">
        <v>1</v>
      </c>
      <c r="K23" s="3"/>
      <c r="L23" s="3"/>
      <c r="M23" s="3"/>
      <c r="N23" s="3"/>
      <c r="O23" s="3"/>
      <c r="P23" s="3"/>
    </row>
    <row r="24" spans="1:16" s="4" customFormat="1" ht="12.95" customHeight="1">
      <c r="A24" s="4" t="s">
        <v>6</v>
      </c>
      <c r="B24" s="18">
        <v>141.06</v>
      </c>
      <c r="C24" s="2">
        <f t="shared" si="5"/>
        <v>115</v>
      </c>
      <c r="D24" s="2">
        <f t="shared" si="6"/>
        <v>60</v>
      </c>
      <c r="E24" s="4">
        <v>50</v>
      </c>
      <c r="F24" s="4">
        <v>10</v>
      </c>
      <c r="G24" s="2">
        <f t="shared" si="4"/>
        <v>55</v>
      </c>
      <c r="H24" s="1">
        <v>20</v>
      </c>
      <c r="I24" s="1">
        <v>35</v>
      </c>
      <c r="J24" s="6">
        <v>3</v>
      </c>
      <c r="K24" s="3"/>
      <c r="L24" s="3"/>
      <c r="M24" s="3"/>
      <c r="N24" s="3"/>
      <c r="O24" s="3"/>
      <c r="P24" s="3"/>
    </row>
    <row r="25" spans="1:16" s="4" customFormat="1" ht="12.95" customHeight="1">
      <c r="A25" s="4" t="s">
        <v>7</v>
      </c>
      <c r="B25" s="18">
        <v>141.07</v>
      </c>
      <c r="C25" s="2">
        <f t="shared" si="5"/>
        <v>110</v>
      </c>
      <c r="D25" s="2">
        <f t="shared" si="6"/>
        <v>70</v>
      </c>
      <c r="E25" s="4">
        <v>60</v>
      </c>
      <c r="F25" s="4">
        <v>10</v>
      </c>
      <c r="G25" s="2">
        <f t="shared" si="4"/>
        <v>40</v>
      </c>
      <c r="H25" s="1">
        <v>20</v>
      </c>
      <c r="I25" s="1">
        <v>20</v>
      </c>
      <c r="J25" s="6">
        <v>5</v>
      </c>
      <c r="K25" s="3"/>
      <c r="L25" s="3"/>
      <c r="M25" s="3"/>
      <c r="N25" s="3"/>
      <c r="O25" s="3"/>
      <c r="P25" s="3"/>
    </row>
    <row r="26" spans="1:16" s="4" customFormat="1" ht="12.95" customHeight="1">
      <c r="A26" s="4" t="s">
        <v>107</v>
      </c>
      <c r="B26" s="18">
        <v>141.08000000000001</v>
      </c>
      <c r="C26" s="2">
        <f t="shared" si="5"/>
        <v>375</v>
      </c>
      <c r="D26" s="2">
        <f t="shared" si="6"/>
        <v>265</v>
      </c>
      <c r="E26" s="4">
        <v>235</v>
      </c>
      <c r="F26" s="4">
        <v>30</v>
      </c>
      <c r="G26" s="2">
        <f t="shared" si="4"/>
        <v>110</v>
      </c>
      <c r="H26" s="1">
        <v>60</v>
      </c>
      <c r="I26" s="1">
        <v>50</v>
      </c>
      <c r="J26" s="6">
        <v>9</v>
      </c>
      <c r="K26" s="3"/>
      <c r="L26" s="3"/>
      <c r="M26" s="3"/>
      <c r="N26" s="3"/>
      <c r="O26" s="3"/>
      <c r="P26" s="3"/>
    </row>
    <row r="27" spans="1:16" s="4" customFormat="1" ht="12.95" customHeight="1">
      <c r="A27" s="4" t="s">
        <v>83</v>
      </c>
      <c r="B27" s="18">
        <v>141.09</v>
      </c>
      <c r="C27" s="2">
        <f t="shared" si="5"/>
        <v>324</v>
      </c>
      <c r="D27" s="2">
        <f t="shared" si="6"/>
        <v>234</v>
      </c>
      <c r="E27" s="4">
        <v>234</v>
      </c>
      <c r="G27" s="2">
        <f t="shared" si="4"/>
        <v>90</v>
      </c>
      <c r="H27" s="1">
        <v>90</v>
      </c>
      <c r="I27" s="1"/>
      <c r="J27" s="6">
        <v>10</v>
      </c>
      <c r="K27" s="3"/>
      <c r="L27" s="3"/>
      <c r="M27" s="3"/>
      <c r="N27" s="3"/>
      <c r="O27" s="3"/>
      <c r="P27" s="3"/>
    </row>
    <row r="28" spans="1:16" s="4" customFormat="1" ht="11.25" customHeight="1">
      <c r="A28" s="4" t="s">
        <v>8</v>
      </c>
      <c r="B28" s="19">
        <v>141.1</v>
      </c>
      <c r="C28" s="2">
        <f t="shared" si="5"/>
        <v>150</v>
      </c>
      <c r="D28" s="2">
        <f t="shared" si="6"/>
        <v>85</v>
      </c>
      <c r="E28" s="4">
        <v>75</v>
      </c>
      <c r="F28" s="4">
        <v>10</v>
      </c>
      <c r="G28" s="2">
        <f t="shared" si="4"/>
        <v>65</v>
      </c>
      <c r="H28" s="1">
        <v>35</v>
      </c>
      <c r="I28" s="1">
        <v>30</v>
      </c>
      <c r="J28" s="6">
        <v>6</v>
      </c>
      <c r="K28" s="3"/>
      <c r="L28" s="3"/>
      <c r="M28" s="3"/>
      <c r="N28" s="3"/>
      <c r="O28" s="3"/>
      <c r="P28" s="3"/>
    </row>
    <row r="29" spans="1:16" s="4" customFormat="1" ht="12.95" customHeight="1">
      <c r="A29" s="4" t="s">
        <v>78</v>
      </c>
      <c r="B29" s="18">
        <v>141.11000000000001</v>
      </c>
      <c r="C29" s="2">
        <f t="shared" si="5"/>
        <v>78</v>
      </c>
      <c r="D29" s="2">
        <f t="shared" si="6"/>
        <v>46</v>
      </c>
      <c r="E29" s="4">
        <v>28</v>
      </c>
      <c r="F29" s="4">
        <v>18</v>
      </c>
      <c r="G29" s="2">
        <f t="shared" si="4"/>
        <v>32</v>
      </c>
      <c r="H29" s="1">
        <v>12</v>
      </c>
      <c r="I29" s="1">
        <v>20</v>
      </c>
      <c r="J29" s="6"/>
      <c r="K29" s="3"/>
      <c r="L29" s="3"/>
      <c r="M29" s="3"/>
      <c r="N29" s="3"/>
      <c r="O29" s="3"/>
      <c r="P29" s="3"/>
    </row>
    <row r="30" spans="1:16" s="4" customFormat="1" ht="12" customHeight="1">
      <c r="A30" s="4" t="s">
        <v>70</v>
      </c>
      <c r="B30" s="18">
        <v>141.12</v>
      </c>
      <c r="C30" s="2">
        <f t="shared" si="5"/>
        <v>35</v>
      </c>
      <c r="D30" s="2">
        <f t="shared" si="6"/>
        <v>20</v>
      </c>
      <c r="E30" s="4">
        <v>15</v>
      </c>
      <c r="F30" s="4">
        <v>5</v>
      </c>
      <c r="G30" s="2">
        <f t="shared" si="4"/>
        <v>15</v>
      </c>
      <c r="H30" s="1">
        <v>5</v>
      </c>
      <c r="I30" s="1">
        <v>10</v>
      </c>
      <c r="J30" s="6">
        <v>1</v>
      </c>
      <c r="K30" s="3"/>
      <c r="L30" s="3"/>
      <c r="M30" s="3"/>
      <c r="N30" s="3"/>
      <c r="O30" s="3"/>
      <c r="P30" s="3"/>
    </row>
    <row r="31" spans="1:16" s="4" customFormat="1" ht="12.95" customHeight="1">
      <c r="A31" s="4" t="s">
        <v>84</v>
      </c>
      <c r="B31" s="18">
        <v>141.13</v>
      </c>
      <c r="C31" s="2">
        <f t="shared" si="5"/>
        <v>80</v>
      </c>
      <c r="D31" s="2">
        <f t="shared" si="6"/>
        <v>30</v>
      </c>
      <c r="E31" s="4">
        <v>25</v>
      </c>
      <c r="F31" s="4">
        <v>5</v>
      </c>
      <c r="G31" s="2">
        <f t="shared" si="4"/>
        <v>50</v>
      </c>
      <c r="H31" s="1">
        <v>25</v>
      </c>
      <c r="I31" s="1">
        <v>25</v>
      </c>
      <c r="J31" s="6">
        <v>4</v>
      </c>
      <c r="K31" s="3"/>
      <c r="L31" s="3"/>
      <c r="M31" s="3"/>
      <c r="N31" s="3"/>
      <c r="O31" s="3"/>
      <c r="P31" s="3"/>
    </row>
    <row r="32" spans="1:16" s="4" customFormat="1" ht="12.95" customHeight="1">
      <c r="A32" s="4" t="s">
        <v>81</v>
      </c>
      <c r="B32" s="18">
        <v>141.13999999999999</v>
      </c>
      <c r="C32" s="2">
        <f t="shared" si="5"/>
        <v>60</v>
      </c>
      <c r="D32" s="2">
        <f t="shared" si="6"/>
        <v>40</v>
      </c>
      <c r="E32" s="4">
        <v>30</v>
      </c>
      <c r="F32" s="4">
        <v>10</v>
      </c>
      <c r="G32" s="2">
        <f t="shared" si="4"/>
        <v>20</v>
      </c>
      <c r="H32" s="1">
        <v>10</v>
      </c>
      <c r="I32" s="1">
        <v>10</v>
      </c>
      <c r="J32" s="6">
        <v>1</v>
      </c>
      <c r="K32" s="3"/>
      <c r="L32" s="3"/>
      <c r="M32" s="3"/>
      <c r="N32" s="3"/>
      <c r="O32" s="3"/>
      <c r="P32" s="3"/>
    </row>
    <row r="33" spans="1:16" s="4" customFormat="1" ht="12.95" customHeight="1">
      <c r="A33" s="4" t="s">
        <v>79</v>
      </c>
      <c r="B33" s="18">
        <v>141.15</v>
      </c>
      <c r="C33" s="2">
        <f t="shared" si="5"/>
        <v>30</v>
      </c>
      <c r="D33" s="2">
        <f t="shared" si="6"/>
        <v>30</v>
      </c>
      <c r="E33" s="4">
        <v>30</v>
      </c>
      <c r="G33" s="2">
        <f t="shared" si="4"/>
        <v>0</v>
      </c>
      <c r="H33" s="1"/>
      <c r="I33" s="1"/>
      <c r="J33" s="6">
        <v>3</v>
      </c>
      <c r="K33" s="3"/>
      <c r="L33" s="3"/>
      <c r="M33" s="3"/>
      <c r="N33" s="3"/>
      <c r="O33" s="3"/>
      <c r="P33" s="3"/>
    </row>
    <row r="34" spans="1:16" s="4" customFormat="1" ht="12" customHeight="1">
      <c r="A34" s="4" t="s">
        <v>134</v>
      </c>
      <c r="B34" s="18">
        <v>141.16</v>
      </c>
      <c r="C34" s="2">
        <f t="shared" si="5"/>
        <v>24</v>
      </c>
      <c r="D34" s="2">
        <f t="shared" si="6"/>
        <v>17</v>
      </c>
      <c r="E34" s="4">
        <v>17</v>
      </c>
      <c r="G34" s="2">
        <f t="shared" si="4"/>
        <v>7</v>
      </c>
      <c r="H34" s="1">
        <v>7</v>
      </c>
      <c r="I34" s="1"/>
      <c r="J34" s="6">
        <v>4</v>
      </c>
      <c r="K34" s="3"/>
      <c r="L34" s="3"/>
      <c r="M34" s="3"/>
      <c r="N34" s="3"/>
      <c r="O34" s="3"/>
      <c r="P34" s="3"/>
    </row>
    <row r="35" spans="1:16" s="4" customFormat="1" ht="12.95" customHeight="1">
      <c r="A35" s="4" t="s">
        <v>85</v>
      </c>
      <c r="B35" s="18">
        <v>142.01</v>
      </c>
      <c r="C35" s="2">
        <f t="shared" si="5"/>
        <v>60</v>
      </c>
      <c r="D35" s="2">
        <f t="shared" si="6"/>
        <v>40</v>
      </c>
      <c r="E35" s="4">
        <v>30</v>
      </c>
      <c r="F35" s="4">
        <v>10</v>
      </c>
      <c r="G35" s="2">
        <f t="shared" si="4"/>
        <v>20</v>
      </c>
      <c r="H35" s="1">
        <v>10</v>
      </c>
      <c r="I35" s="1">
        <v>10</v>
      </c>
      <c r="J35" s="6">
        <v>3</v>
      </c>
      <c r="K35" s="3"/>
      <c r="L35" s="3"/>
      <c r="M35" s="3"/>
      <c r="N35" s="3"/>
      <c r="O35" s="3"/>
      <c r="P35" s="3"/>
    </row>
    <row r="36" spans="1:16" s="4" customFormat="1" ht="12.95" customHeight="1">
      <c r="A36" s="4" t="s">
        <v>118</v>
      </c>
      <c r="B36" s="18">
        <v>142.02000000000001</v>
      </c>
      <c r="C36" s="2">
        <f t="shared" si="5"/>
        <v>195</v>
      </c>
      <c r="D36" s="2">
        <v>90</v>
      </c>
      <c r="E36" s="4">
        <v>70</v>
      </c>
      <c r="F36" s="4">
        <v>20</v>
      </c>
      <c r="G36" s="2">
        <f t="shared" si="4"/>
        <v>105</v>
      </c>
      <c r="H36" s="1">
        <v>35</v>
      </c>
      <c r="I36" s="1">
        <v>70</v>
      </c>
      <c r="J36" s="6">
        <v>7</v>
      </c>
      <c r="K36" s="3"/>
      <c r="L36" s="3"/>
      <c r="M36" s="3"/>
      <c r="N36" s="3"/>
      <c r="O36" s="3"/>
      <c r="P36" s="3"/>
    </row>
    <row r="37" spans="1:16" s="4" customFormat="1" ht="12.95" customHeight="1">
      <c r="A37" s="4" t="s">
        <v>86</v>
      </c>
      <c r="B37" s="18">
        <v>142.03</v>
      </c>
      <c r="C37" s="2">
        <f t="shared" si="5"/>
        <v>417</v>
      </c>
      <c r="D37" s="2">
        <f t="shared" si="6"/>
        <v>197</v>
      </c>
      <c r="E37" s="4">
        <v>152</v>
      </c>
      <c r="F37" s="4">
        <v>45</v>
      </c>
      <c r="G37" s="2">
        <f t="shared" si="4"/>
        <v>220</v>
      </c>
      <c r="H37" s="1">
        <v>65</v>
      </c>
      <c r="I37" s="1">
        <v>155</v>
      </c>
      <c r="J37" s="6">
        <v>8</v>
      </c>
      <c r="K37" s="3"/>
      <c r="L37" s="3"/>
      <c r="M37" s="3"/>
      <c r="N37" s="3"/>
      <c r="O37" s="3"/>
      <c r="P37" s="3"/>
    </row>
    <row r="38" spans="1:16" s="4" customFormat="1" ht="12.95" customHeight="1">
      <c r="A38" s="4" t="s">
        <v>80</v>
      </c>
      <c r="B38" s="18">
        <v>142.04</v>
      </c>
      <c r="C38" s="2">
        <f t="shared" si="5"/>
        <v>235</v>
      </c>
      <c r="D38" s="2">
        <f t="shared" si="6"/>
        <v>80</v>
      </c>
      <c r="E38" s="4">
        <v>70</v>
      </c>
      <c r="F38" s="4">
        <v>10</v>
      </c>
      <c r="G38" s="2">
        <f t="shared" si="4"/>
        <v>155</v>
      </c>
      <c r="H38" s="1">
        <v>60</v>
      </c>
      <c r="I38" s="1">
        <v>95</v>
      </c>
      <c r="J38" s="6">
        <v>4</v>
      </c>
      <c r="K38" s="3"/>
      <c r="L38" s="3"/>
      <c r="M38" s="3"/>
      <c r="N38" s="3"/>
      <c r="O38" s="3"/>
      <c r="P38" s="3"/>
    </row>
    <row r="39" spans="1:16" s="4" customFormat="1" ht="12.95" customHeight="1">
      <c r="A39" s="4" t="s">
        <v>11</v>
      </c>
      <c r="B39" s="18">
        <v>142.05000000000001</v>
      </c>
      <c r="C39" s="2">
        <f t="shared" si="5"/>
        <v>70</v>
      </c>
      <c r="D39" s="2">
        <f t="shared" si="6"/>
        <v>30</v>
      </c>
      <c r="E39" s="4">
        <v>20</v>
      </c>
      <c r="F39" s="4">
        <v>10</v>
      </c>
      <c r="G39" s="2">
        <f t="shared" si="4"/>
        <v>40</v>
      </c>
      <c r="H39" s="1">
        <v>20</v>
      </c>
      <c r="I39" s="1">
        <v>20</v>
      </c>
      <c r="J39" s="6">
        <v>1</v>
      </c>
      <c r="K39" s="3"/>
      <c r="L39" s="3"/>
      <c r="M39" s="3"/>
      <c r="N39" s="3"/>
      <c r="O39" s="3"/>
      <c r="P39" s="3"/>
    </row>
    <row r="40" spans="1:16" s="4" customFormat="1" ht="12.75" customHeight="1">
      <c r="A40" s="4" t="s">
        <v>64</v>
      </c>
      <c r="B40" s="18">
        <v>142.07</v>
      </c>
      <c r="C40" s="2">
        <f t="shared" si="5"/>
        <v>40</v>
      </c>
      <c r="D40" s="2">
        <f t="shared" si="6"/>
        <v>20</v>
      </c>
      <c r="E40" s="4">
        <v>10</v>
      </c>
      <c r="F40" s="4">
        <v>10</v>
      </c>
      <c r="G40" s="2">
        <f t="shared" si="4"/>
        <v>20</v>
      </c>
      <c r="H40" s="1">
        <v>10</v>
      </c>
      <c r="I40" s="1">
        <v>10</v>
      </c>
      <c r="J40" s="6"/>
      <c r="K40" s="3"/>
      <c r="L40" s="3"/>
      <c r="M40" s="3"/>
      <c r="N40" s="3"/>
      <c r="O40" s="3"/>
      <c r="P40" s="3"/>
    </row>
    <row r="41" spans="1:16" s="4" customFormat="1" ht="5.25" customHeight="1">
      <c r="B41" s="18"/>
      <c r="C41" s="2" t="s">
        <v>0</v>
      </c>
      <c r="D41" s="2"/>
      <c r="G41" s="2"/>
      <c r="H41" s="1"/>
      <c r="I41" s="1"/>
      <c r="J41" s="6"/>
      <c r="K41" s="3"/>
      <c r="L41" s="3"/>
      <c r="M41" s="3"/>
      <c r="N41" s="3"/>
      <c r="O41" s="3"/>
      <c r="P41" s="3"/>
    </row>
    <row r="42" spans="1:16" s="4" customFormat="1" ht="12.75" customHeight="1">
      <c r="A42" s="16" t="s">
        <v>157</v>
      </c>
      <c r="B42" s="20">
        <v>21</v>
      </c>
      <c r="C42" s="11">
        <f>SUM(C43:C49)</f>
        <v>120</v>
      </c>
      <c r="D42" s="11">
        <f>SUM(D43:D49)</f>
        <v>80</v>
      </c>
      <c r="E42" s="11">
        <f>SUM(E43:E49)</f>
        <v>80</v>
      </c>
      <c r="F42" s="11"/>
      <c r="G42" s="11">
        <f>SUM(G43:G49)</f>
        <v>40</v>
      </c>
      <c r="H42" s="11">
        <f>SUM(H43:H49)</f>
        <v>40</v>
      </c>
      <c r="I42" s="11"/>
      <c r="J42" s="11">
        <f t="shared" ref="J42" si="7">SUM(J43:J49)</f>
        <v>5</v>
      </c>
      <c r="K42" s="3"/>
      <c r="L42" s="3"/>
      <c r="M42" s="3"/>
      <c r="N42" s="3"/>
      <c r="O42" s="3"/>
      <c r="P42" s="3"/>
    </row>
    <row r="43" spans="1:16" s="4" customFormat="1" ht="12.75" customHeight="1">
      <c r="A43" s="4" t="s">
        <v>34</v>
      </c>
      <c r="B43" s="18">
        <v>211.1</v>
      </c>
      <c r="C43" s="2">
        <f t="shared" si="5"/>
        <v>10</v>
      </c>
      <c r="D43" s="2">
        <f t="shared" ref="D43:D49" si="8">SUM(E43+F43)</f>
        <v>5</v>
      </c>
      <c r="E43" s="4">
        <v>5</v>
      </c>
      <c r="G43" s="2">
        <f t="shared" ref="G43:G49" si="9">SUM(H43+I43)</f>
        <v>5</v>
      </c>
      <c r="H43" s="1">
        <v>5</v>
      </c>
      <c r="I43" s="1"/>
      <c r="J43" s="6">
        <v>1</v>
      </c>
      <c r="K43" s="3"/>
      <c r="L43" s="3"/>
      <c r="M43" s="3"/>
      <c r="N43" s="3"/>
      <c r="O43" s="3"/>
      <c r="P43" s="3"/>
    </row>
    <row r="44" spans="1:16" s="4" customFormat="1">
      <c r="A44" s="4" t="s">
        <v>35</v>
      </c>
      <c r="B44" s="18">
        <v>211.2</v>
      </c>
      <c r="C44" s="2">
        <f t="shared" si="5"/>
        <v>15</v>
      </c>
      <c r="D44" s="2">
        <f t="shared" si="8"/>
        <v>10</v>
      </c>
      <c r="E44" s="4">
        <v>10</v>
      </c>
      <c r="G44" s="2">
        <f t="shared" si="9"/>
        <v>5</v>
      </c>
      <c r="H44" s="1">
        <v>5</v>
      </c>
      <c r="I44" s="1"/>
      <c r="J44" s="6">
        <v>1</v>
      </c>
      <c r="K44" s="3"/>
      <c r="L44" s="3"/>
      <c r="M44" s="3"/>
      <c r="N44" s="3"/>
      <c r="O44" s="3"/>
      <c r="P44" s="3"/>
    </row>
    <row r="45" spans="1:16" s="4" customFormat="1">
      <c r="A45" s="4" t="s">
        <v>49</v>
      </c>
      <c r="B45" s="18">
        <v>211.3</v>
      </c>
      <c r="C45" s="2">
        <f t="shared" si="5"/>
        <v>15</v>
      </c>
      <c r="D45" s="2">
        <f t="shared" si="8"/>
        <v>10</v>
      </c>
      <c r="E45" s="4">
        <v>10</v>
      </c>
      <c r="G45" s="2">
        <f t="shared" si="9"/>
        <v>5</v>
      </c>
      <c r="H45" s="1">
        <v>5</v>
      </c>
      <c r="I45" s="1"/>
      <c r="J45" s="6"/>
      <c r="K45" s="3"/>
      <c r="L45" s="3"/>
      <c r="M45" s="3"/>
      <c r="N45" s="3"/>
      <c r="O45" s="3"/>
      <c r="P45" s="3"/>
    </row>
    <row r="46" spans="1:16" s="4" customFormat="1">
      <c r="A46" s="1" t="s">
        <v>194</v>
      </c>
      <c r="B46" s="18">
        <v>211.4</v>
      </c>
      <c r="C46" s="2">
        <f t="shared" si="5"/>
        <v>15</v>
      </c>
      <c r="D46" s="2">
        <f t="shared" si="8"/>
        <v>10</v>
      </c>
      <c r="E46" s="4">
        <v>10</v>
      </c>
      <c r="G46" s="2">
        <f t="shared" si="9"/>
        <v>5</v>
      </c>
      <c r="H46" s="1">
        <v>5</v>
      </c>
      <c r="I46" s="1"/>
      <c r="J46" s="6"/>
      <c r="K46" s="3"/>
      <c r="L46" s="3"/>
      <c r="M46" s="3"/>
      <c r="N46" s="3"/>
      <c r="O46" s="3"/>
      <c r="P46" s="3"/>
    </row>
    <row r="47" spans="1:16" s="4" customFormat="1">
      <c r="A47" s="4" t="s">
        <v>37</v>
      </c>
      <c r="B47" s="18">
        <v>214.1</v>
      </c>
      <c r="C47" s="2">
        <f t="shared" si="5"/>
        <v>15</v>
      </c>
      <c r="D47" s="2">
        <f t="shared" si="8"/>
        <v>10</v>
      </c>
      <c r="E47" s="4">
        <v>10</v>
      </c>
      <c r="G47" s="2">
        <f t="shared" si="9"/>
        <v>5</v>
      </c>
      <c r="H47" s="1">
        <v>5</v>
      </c>
      <c r="I47" s="1"/>
      <c r="J47" s="6">
        <v>1</v>
      </c>
      <c r="K47" s="3"/>
      <c r="L47" s="3"/>
      <c r="M47" s="3"/>
      <c r="N47" s="3"/>
      <c r="O47" s="3"/>
      <c r="P47" s="3"/>
    </row>
    <row r="48" spans="1:16" s="4" customFormat="1">
      <c r="A48" s="4" t="s">
        <v>63</v>
      </c>
      <c r="B48" s="18">
        <v>214.2</v>
      </c>
      <c r="C48" s="2">
        <f t="shared" si="5"/>
        <v>20</v>
      </c>
      <c r="D48" s="2">
        <f t="shared" si="8"/>
        <v>15</v>
      </c>
      <c r="E48" s="4">
        <v>15</v>
      </c>
      <c r="G48" s="2">
        <f t="shared" si="9"/>
        <v>5</v>
      </c>
      <c r="H48" s="1">
        <v>5</v>
      </c>
      <c r="I48" s="1"/>
      <c r="J48" s="6">
        <v>1</v>
      </c>
      <c r="K48" s="3"/>
      <c r="L48" s="3"/>
      <c r="M48" s="3"/>
      <c r="N48" s="3"/>
      <c r="O48" s="3"/>
      <c r="P48" s="3"/>
    </row>
    <row r="49" spans="1:16" s="4" customFormat="1">
      <c r="A49" s="4" t="s">
        <v>36</v>
      </c>
      <c r="B49" s="18">
        <v>215.1</v>
      </c>
      <c r="C49" s="2">
        <f t="shared" si="5"/>
        <v>30</v>
      </c>
      <c r="D49" s="2">
        <f t="shared" si="8"/>
        <v>20</v>
      </c>
      <c r="E49" s="4">
        <v>20</v>
      </c>
      <c r="G49" s="2">
        <f t="shared" si="9"/>
        <v>10</v>
      </c>
      <c r="H49" s="1">
        <v>10</v>
      </c>
      <c r="I49" s="1"/>
      <c r="J49" s="6">
        <v>1</v>
      </c>
      <c r="K49" s="3"/>
      <c r="L49" s="3"/>
      <c r="M49" s="3"/>
      <c r="N49" s="3"/>
      <c r="O49" s="3"/>
      <c r="P49" s="3"/>
    </row>
    <row r="50" spans="1:16" s="4" customFormat="1" ht="3" customHeight="1">
      <c r="B50" s="18"/>
      <c r="C50" s="2"/>
      <c r="D50" s="2"/>
      <c r="G50" s="2"/>
      <c r="H50" s="1"/>
      <c r="I50" s="1"/>
      <c r="J50" s="6"/>
      <c r="K50" s="3"/>
      <c r="L50" s="3"/>
      <c r="M50" s="3"/>
      <c r="N50" s="3"/>
      <c r="O50" s="3"/>
      <c r="P50" s="3"/>
    </row>
    <row r="51" spans="1:16" s="4" customFormat="1">
      <c r="A51" s="16" t="s">
        <v>158</v>
      </c>
      <c r="B51" s="20">
        <v>22</v>
      </c>
      <c r="C51" s="11">
        <f>SUM(C52:C59)</f>
        <v>447</v>
      </c>
      <c r="D51" s="11">
        <f>SUM(D52:D59)</f>
        <v>205</v>
      </c>
      <c r="E51" s="11">
        <f t="shared" ref="E51:J51" si="10">SUM(E52:E59)</f>
        <v>190</v>
      </c>
      <c r="F51" s="11">
        <f t="shared" si="10"/>
        <v>15</v>
      </c>
      <c r="G51" s="11">
        <f t="shared" si="10"/>
        <v>242</v>
      </c>
      <c r="H51" s="11">
        <f t="shared" si="10"/>
        <v>222</v>
      </c>
      <c r="I51" s="11">
        <f t="shared" si="10"/>
        <v>20</v>
      </c>
      <c r="J51" s="11">
        <f t="shared" si="10"/>
        <v>13</v>
      </c>
      <c r="K51" s="3"/>
      <c r="L51" s="3"/>
      <c r="M51" s="3"/>
      <c r="N51" s="3"/>
      <c r="O51" s="3"/>
      <c r="P51" s="3"/>
    </row>
    <row r="52" spans="1:16" s="4" customFormat="1">
      <c r="A52" s="4" t="s">
        <v>87</v>
      </c>
      <c r="B52" s="18">
        <v>221.1</v>
      </c>
      <c r="C52" s="2">
        <f t="shared" si="5"/>
        <v>25</v>
      </c>
      <c r="D52" s="2">
        <f t="shared" ref="D52:D59" si="11">SUM(E52+F52)</f>
        <v>20</v>
      </c>
      <c r="E52" s="4">
        <v>20</v>
      </c>
      <c r="G52" s="2">
        <f t="shared" ref="G52:G59" si="12">SUM(H52+I52)</f>
        <v>5</v>
      </c>
      <c r="H52" s="1">
        <v>5</v>
      </c>
      <c r="I52" s="1"/>
      <c r="J52" s="6"/>
      <c r="K52" s="3"/>
      <c r="L52" s="3"/>
      <c r="M52" s="3"/>
      <c r="N52" s="3"/>
      <c r="O52" s="3"/>
      <c r="P52" s="3"/>
    </row>
    <row r="53" spans="1:16" s="4" customFormat="1">
      <c r="A53" s="4" t="s">
        <v>107</v>
      </c>
      <c r="B53" s="18">
        <v>222.1</v>
      </c>
      <c r="C53" s="2">
        <f t="shared" si="5"/>
        <v>82</v>
      </c>
      <c r="D53" s="2">
        <f t="shared" si="11"/>
        <v>60</v>
      </c>
      <c r="E53" s="4">
        <v>50</v>
      </c>
      <c r="F53" s="4">
        <v>10</v>
      </c>
      <c r="G53" s="2">
        <f t="shared" si="12"/>
        <v>22</v>
      </c>
      <c r="H53" s="1">
        <v>12</v>
      </c>
      <c r="I53" s="1">
        <v>10</v>
      </c>
      <c r="J53" s="6">
        <v>6</v>
      </c>
      <c r="K53" s="3"/>
      <c r="L53" s="3"/>
      <c r="M53" s="3"/>
      <c r="N53" s="3"/>
      <c r="O53" s="3"/>
      <c r="P53" s="3"/>
    </row>
    <row r="54" spans="1:16" s="4" customFormat="1">
      <c r="A54" s="4" t="s">
        <v>108</v>
      </c>
      <c r="B54" s="18">
        <v>223.1</v>
      </c>
      <c r="C54" s="2">
        <f t="shared" si="5"/>
        <v>225</v>
      </c>
      <c r="D54" s="2">
        <f t="shared" si="11"/>
        <v>50</v>
      </c>
      <c r="E54" s="4">
        <v>50</v>
      </c>
      <c r="G54" s="2">
        <f t="shared" si="12"/>
        <v>175</v>
      </c>
      <c r="H54" s="1">
        <v>175</v>
      </c>
      <c r="I54" s="1"/>
      <c r="J54" s="6">
        <v>7</v>
      </c>
      <c r="K54" s="3"/>
      <c r="L54" s="3"/>
      <c r="M54" s="3"/>
      <c r="N54" s="3"/>
      <c r="O54" s="3"/>
      <c r="P54" s="3"/>
    </row>
    <row r="55" spans="1:16" s="4" customFormat="1">
      <c r="A55" s="4" t="s">
        <v>8</v>
      </c>
      <c r="B55" s="18">
        <v>224.1</v>
      </c>
      <c r="C55" s="2">
        <f t="shared" si="5"/>
        <v>35</v>
      </c>
      <c r="D55" s="2">
        <f t="shared" si="11"/>
        <v>20</v>
      </c>
      <c r="E55" s="4">
        <v>15</v>
      </c>
      <c r="F55" s="4">
        <v>5</v>
      </c>
      <c r="G55" s="2">
        <f t="shared" si="12"/>
        <v>15</v>
      </c>
      <c r="H55" s="1">
        <v>5</v>
      </c>
      <c r="I55" s="1">
        <v>10</v>
      </c>
      <c r="J55" s="6"/>
      <c r="K55" s="3"/>
      <c r="L55" s="3"/>
      <c r="M55" s="3"/>
      <c r="N55" s="3"/>
      <c r="O55" s="3"/>
      <c r="P55" s="3"/>
    </row>
    <row r="56" spans="1:16" s="4" customFormat="1">
      <c r="A56" s="4" t="s">
        <v>88</v>
      </c>
      <c r="B56" s="18">
        <v>224.2</v>
      </c>
      <c r="C56" s="2">
        <f t="shared" si="5"/>
        <v>15</v>
      </c>
      <c r="D56" s="2">
        <f t="shared" si="11"/>
        <v>10</v>
      </c>
      <c r="E56" s="4">
        <v>10</v>
      </c>
      <c r="G56" s="2">
        <f t="shared" si="12"/>
        <v>5</v>
      </c>
      <c r="H56" s="1">
        <v>5</v>
      </c>
      <c r="I56" s="1"/>
      <c r="J56" s="6"/>
      <c r="K56" s="3"/>
      <c r="L56" s="3"/>
      <c r="M56" s="3"/>
      <c r="N56" s="3"/>
      <c r="O56" s="3"/>
      <c r="P56" s="3"/>
    </row>
    <row r="57" spans="1:16" s="4" customFormat="1" ht="14.25" customHeight="1">
      <c r="A57" s="4" t="s">
        <v>67</v>
      </c>
      <c r="B57" s="18">
        <v>224.3</v>
      </c>
      <c r="C57" s="2">
        <f t="shared" si="5"/>
        <v>15</v>
      </c>
      <c r="D57" s="2">
        <f t="shared" si="11"/>
        <v>10</v>
      </c>
      <c r="E57" s="4">
        <v>10</v>
      </c>
      <c r="G57" s="2">
        <f t="shared" si="12"/>
        <v>5</v>
      </c>
      <c r="H57" s="1">
        <v>5</v>
      </c>
      <c r="I57" s="1"/>
      <c r="J57" s="6"/>
      <c r="K57" s="3"/>
      <c r="L57" s="3"/>
      <c r="M57" s="3"/>
      <c r="N57" s="3"/>
      <c r="O57" s="3"/>
      <c r="P57" s="3"/>
    </row>
    <row r="58" spans="1:16" s="4" customFormat="1">
      <c r="A58" s="4" t="s">
        <v>53</v>
      </c>
      <c r="B58" s="18">
        <v>224.4</v>
      </c>
      <c r="C58" s="2">
        <f t="shared" si="5"/>
        <v>30</v>
      </c>
      <c r="D58" s="2">
        <f t="shared" si="11"/>
        <v>20</v>
      </c>
      <c r="E58" s="4">
        <v>20</v>
      </c>
      <c r="G58" s="2">
        <f t="shared" si="12"/>
        <v>10</v>
      </c>
      <c r="H58" s="1">
        <v>10</v>
      </c>
      <c r="I58" s="1"/>
      <c r="J58" s="6"/>
      <c r="K58" s="3"/>
      <c r="L58" s="3"/>
      <c r="M58" s="3"/>
      <c r="N58" s="3"/>
      <c r="O58" s="3"/>
      <c r="P58" s="3"/>
    </row>
    <row r="59" spans="1:16" s="4" customFormat="1">
      <c r="A59" s="4" t="s">
        <v>105</v>
      </c>
      <c r="B59" s="18">
        <v>225.1</v>
      </c>
      <c r="C59" s="2">
        <f t="shared" si="5"/>
        <v>20</v>
      </c>
      <c r="D59" s="2">
        <f t="shared" si="11"/>
        <v>15</v>
      </c>
      <c r="E59" s="4">
        <v>15</v>
      </c>
      <c r="G59" s="2">
        <f t="shared" si="12"/>
        <v>5</v>
      </c>
      <c r="H59" s="1">
        <v>5</v>
      </c>
      <c r="I59" s="1"/>
      <c r="J59" s="6"/>
      <c r="K59" s="3"/>
      <c r="L59" s="3"/>
      <c r="M59" s="3"/>
      <c r="N59" s="3"/>
      <c r="O59" s="3"/>
      <c r="P59" s="3"/>
    </row>
    <row r="60" spans="1:16" s="4" customFormat="1" ht="3.75" customHeight="1">
      <c r="B60" s="18"/>
      <c r="C60" s="2" t="s">
        <v>0</v>
      </c>
      <c r="D60" s="2"/>
      <c r="G60" s="2"/>
      <c r="H60" s="1"/>
      <c r="I60" s="1"/>
      <c r="J60" s="6"/>
      <c r="K60" s="3"/>
      <c r="L60" s="3"/>
      <c r="M60" s="3"/>
      <c r="N60" s="3"/>
      <c r="O60" s="3"/>
      <c r="P60" s="3"/>
    </row>
    <row r="61" spans="1:16" s="4" customFormat="1">
      <c r="A61" s="16" t="s">
        <v>159</v>
      </c>
      <c r="B61" s="20">
        <v>31</v>
      </c>
      <c r="C61" s="11">
        <f>SUM(C62:C64)</f>
        <v>365</v>
      </c>
      <c r="D61" s="11">
        <f>SUM(D62:D64)</f>
        <v>60</v>
      </c>
      <c r="E61" s="11">
        <f t="shared" ref="E61:J61" si="13">SUM(E62:E64)</f>
        <v>60</v>
      </c>
      <c r="F61" s="11"/>
      <c r="G61" s="11">
        <f t="shared" si="13"/>
        <v>305</v>
      </c>
      <c r="H61" s="11">
        <f t="shared" si="13"/>
        <v>190</v>
      </c>
      <c r="I61" s="11">
        <f t="shared" si="13"/>
        <v>115</v>
      </c>
      <c r="J61" s="11">
        <f t="shared" si="13"/>
        <v>5</v>
      </c>
      <c r="K61" s="3"/>
      <c r="L61" s="3"/>
      <c r="M61" s="3"/>
      <c r="N61" s="3"/>
      <c r="O61" s="3"/>
      <c r="P61" s="3"/>
    </row>
    <row r="62" spans="1:16" s="4" customFormat="1">
      <c r="A62" s="4" t="s">
        <v>9</v>
      </c>
      <c r="B62" s="18">
        <v>311.10000000000002</v>
      </c>
      <c r="C62" s="2">
        <f t="shared" si="5"/>
        <v>40</v>
      </c>
      <c r="D62" s="2">
        <f>SUM(E62+F62)</f>
        <v>15</v>
      </c>
      <c r="E62" s="4">
        <v>15</v>
      </c>
      <c r="G62" s="2">
        <f>SUM(H62+I62)</f>
        <v>25</v>
      </c>
      <c r="H62" s="1">
        <v>25</v>
      </c>
      <c r="I62" s="1"/>
      <c r="J62" s="6">
        <v>1</v>
      </c>
      <c r="K62" s="3"/>
      <c r="L62" s="3"/>
      <c r="M62" s="3"/>
      <c r="N62" s="3"/>
      <c r="O62" s="3"/>
      <c r="P62" s="3"/>
    </row>
    <row r="63" spans="1:16" s="4" customFormat="1">
      <c r="A63" s="4" t="s">
        <v>89</v>
      </c>
      <c r="B63" s="18">
        <v>312.10000000000002</v>
      </c>
      <c r="C63" s="2">
        <f t="shared" si="5"/>
        <v>125</v>
      </c>
      <c r="D63" s="2">
        <f>SUM(E63+F63)</f>
        <v>15</v>
      </c>
      <c r="E63" s="4">
        <v>15</v>
      </c>
      <c r="G63" s="2">
        <f>SUM(H63+I63)</f>
        <v>110</v>
      </c>
      <c r="H63" s="1">
        <v>85</v>
      </c>
      <c r="I63" s="1">
        <v>25</v>
      </c>
      <c r="J63" s="6">
        <v>2</v>
      </c>
      <c r="K63" s="3"/>
      <c r="L63" s="3"/>
      <c r="M63" s="3"/>
      <c r="N63" s="3"/>
      <c r="O63" s="3"/>
      <c r="P63" s="3"/>
    </row>
    <row r="64" spans="1:16" s="4" customFormat="1">
      <c r="A64" s="4" t="s">
        <v>90</v>
      </c>
      <c r="B64" s="18">
        <v>313.10000000000002</v>
      </c>
      <c r="C64" s="2">
        <f t="shared" si="5"/>
        <v>200</v>
      </c>
      <c r="D64" s="2">
        <f>SUM(E64+F64)</f>
        <v>30</v>
      </c>
      <c r="E64" s="4">
        <v>30</v>
      </c>
      <c r="G64" s="2">
        <f>SUM(H64+I64)</f>
        <v>170</v>
      </c>
      <c r="H64" s="1">
        <v>80</v>
      </c>
      <c r="I64" s="1">
        <v>90</v>
      </c>
      <c r="J64" s="6">
        <v>2</v>
      </c>
      <c r="K64" s="3"/>
      <c r="L64" s="3"/>
      <c r="M64" s="3"/>
      <c r="N64" s="3"/>
      <c r="O64" s="3"/>
      <c r="P64" s="3"/>
    </row>
    <row r="65" spans="1:16" s="4" customFormat="1" ht="8.25" customHeight="1">
      <c r="B65" s="18"/>
      <c r="C65" s="2" t="s">
        <v>0</v>
      </c>
      <c r="D65" s="2"/>
      <c r="G65" s="2"/>
      <c r="H65" s="1"/>
      <c r="I65" s="1"/>
      <c r="J65" s="6"/>
      <c r="K65" s="3"/>
      <c r="L65" s="3"/>
      <c r="M65" s="3"/>
      <c r="N65" s="3"/>
      <c r="O65" s="3"/>
      <c r="P65" s="3"/>
    </row>
    <row r="66" spans="1:16" s="4" customFormat="1">
      <c r="A66" s="16" t="s">
        <v>160</v>
      </c>
      <c r="B66" s="20">
        <v>32</v>
      </c>
      <c r="C66" s="11">
        <f>SUM(C67:C68)</f>
        <v>160</v>
      </c>
      <c r="D66" s="11">
        <f>SUM(D67:D68)</f>
        <v>65</v>
      </c>
      <c r="E66" s="11">
        <f>SUM(E67:E68)</f>
        <v>65</v>
      </c>
      <c r="F66" s="11"/>
      <c r="G66" s="11">
        <f t="shared" ref="G66:J66" si="14">SUM(G67:G68)</f>
        <v>95</v>
      </c>
      <c r="H66" s="11">
        <f t="shared" si="14"/>
        <v>95</v>
      </c>
      <c r="I66" s="11"/>
      <c r="J66" s="11">
        <f t="shared" si="14"/>
        <v>7</v>
      </c>
      <c r="K66" s="3"/>
      <c r="L66" s="3"/>
      <c r="M66" s="3"/>
      <c r="N66" s="3"/>
      <c r="O66" s="3"/>
      <c r="P66" s="3"/>
    </row>
    <row r="67" spans="1:16" s="4" customFormat="1">
      <c r="A67" s="4" t="s">
        <v>40</v>
      </c>
      <c r="B67" s="18">
        <v>321.10000000000002</v>
      </c>
      <c r="C67" s="2">
        <f t="shared" si="5"/>
        <v>30</v>
      </c>
      <c r="D67" s="2">
        <f>SUM(E67+F67)</f>
        <v>20</v>
      </c>
      <c r="E67" s="4">
        <v>20</v>
      </c>
      <c r="G67" s="2">
        <f>SUM(H67+I67)</f>
        <v>10</v>
      </c>
      <c r="H67" s="1">
        <v>10</v>
      </c>
      <c r="I67" s="1"/>
      <c r="J67" s="6">
        <v>2</v>
      </c>
      <c r="K67" s="3"/>
      <c r="L67" s="3"/>
      <c r="M67" s="3"/>
      <c r="N67" s="3"/>
      <c r="O67" s="3"/>
      <c r="P67" s="3"/>
    </row>
    <row r="68" spans="1:16" s="4" customFormat="1">
      <c r="A68" s="4" t="s">
        <v>10</v>
      </c>
      <c r="B68" s="18">
        <v>322.10000000000002</v>
      </c>
      <c r="C68" s="2">
        <f t="shared" si="5"/>
        <v>130</v>
      </c>
      <c r="D68" s="2">
        <f>SUM(E68+F68)</f>
        <v>45</v>
      </c>
      <c r="E68" s="4">
        <v>45</v>
      </c>
      <c r="G68" s="2">
        <f>SUM(H68+I68)</f>
        <v>85</v>
      </c>
      <c r="H68" s="1">
        <v>85</v>
      </c>
      <c r="I68" s="1"/>
      <c r="J68" s="6">
        <v>5</v>
      </c>
      <c r="K68" s="3"/>
      <c r="L68" s="3"/>
      <c r="M68" s="3"/>
      <c r="N68" s="3"/>
      <c r="O68" s="3"/>
      <c r="P68" s="3"/>
    </row>
    <row r="69" spans="1:16" s="4" customFormat="1" ht="6.75" customHeight="1">
      <c r="B69" s="32"/>
      <c r="C69" s="2" t="s">
        <v>0</v>
      </c>
      <c r="D69" s="2"/>
      <c r="G69" s="2"/>
      <c r="H69" s="1"/>
      <c r="I69" s="1"/>
      <c r="J69" s="6"/>
      <c r="K69" s="3"/>
      <c r="L69" s="3"/>
      <c r="M69" s="3"/>
      <c r="N69" s="3"/>
      <c r="O69" s="3"/>
      <c r="P69" s="3"/>
    </row>
    <row r="70" spans="1:16" s="4" customFormat="1">
      <c r="A70" s="16" t="s">
        <v>161</v>
      </c>
      <c r="B70" s="18">
        <v>33</v>
      </c>
      <c r="C70" s="11">
        <f>SUM(C71)</f>
        <v>195</v>
      </c>
      <c r="D70" s="11">
        <f>SUM(D71)</f>
        <v>60</v>
      </c>
      <c r="E70" s="11">
        <f t="shared" ref="E70:J70" si="15">SUM(E71)</f>
        <v>50</v>
      </c>
      <c r="F70" s="11">
        <f t="shared" si="15"/>
        <v>10</v>
      </c>
      <c r="G70" s="11">
        <f t="shared" si="15"/>
        <v>135</v>
      </c>
      <c r="H70" s="11">
        <f t="shared" si="15"/>
        <v>70</v>
      </c>
      <c r="I70" s="11">
        <f t="shared" si="15"/>
        <v>65</v>
      </c>
      <c r="J70" s="11">
        <f t="shared" si="15"/>
        <v>5</v>
      </c>
      <c r="K70" s="3"/>
      <c r="L70" s="3"/>
      <c r="M70" s="3"/>
      <c r="N70" s="3"/>
      <c r="O70" s="3"/>
      <c r="P70" s="3"/>
    </row>
    <row r="71" spans="1:16" s="4" customFormat="1">
      <c r="A71" s="4" t="s">
        <v>146</v>
      </c>
      <c r="B71" s="18">
        <v>331.1</v>
      </c>
      <c r="C71" s="2">
        <f t="shared" si="5"/>
        <v>195</v>
      </c>
      <c r="D71" s="2">
        <f>SUM(E71+F71)</f>
        <v>60</v>
      </c>
      <c r="E71" s="4">
        <v>50</v>
      </c>
      <c r="F71" s="4">
        <v>10</v>
      </c>
      <c r="G71" s="2">
        <f>SUM(H71+I71)</f>
        <v>135</v>
      </c>
      <c r="H71" s="1">
        <v>70</v>
      </c>
      <c r="I71" s="1">
        <v>65</v>
      </c>
      <c r="J71" s="6">
        <v>5</v>
      </c>
      <c r="K71" s="3"/>
      <c r="L71" s="3"/>
      <c r="M71" s="3"/>
      <c r="N71" s="3"/>
      <c r="O71" s="3"/>
      <c r="P71" s="3"/>
    </row>
    <row r="72" spans="1:16" s="4" customFormat="1" ht="6.75" customHeight="1">
      <c r="B72" s="32"/>
      <c r="C72" s="2" t="s">
        <v>0</v>
      </c>
      <c r="D72" s="2"/>
      <c r="G72" s="2"/>
      <c r="H72" s="1"/>
      <c r="I72" s="1"/>
      <c r="J72" s="6"/>
      <c r="K72" s="3"/>
      <c r="L72" s="3"/>
      <c r="M72" s="3"/>
      <c r="N72" s="3"/>
      <c r="O72" s="3"/>
      <c r="P72" s="3"/>
    </row>
    <row r="73" spans="1:16" s="4" customFormat="1" ht="25.5">
      <c r="A73" s="16" t="s">
        <v>183</v>
      </c>
      <c r="B73" s="20">
        <v>34</v>
      </c>
      <c r="C73" s="11">
        <f>SUM(C74:C78)</f>
        <v>280</v>
      </c>
      <c r="D73" s="11">
        <f>SUM(D74:D78)</f>
        <v>95</v>
      </c>
      <c r="E73" s="11">
        <f>SUM(E74:E78)</f>
        <v>80</v>
      </c>
      <c r="F73" s="11">
        <f>SUM(F74:F78)</f>
        <v>15</v>
      </c>
      <c r="G73" s="11">
        <f t="shared" ref="G73:J73" si="16">SUM(G74:G78)</f>
        <v>185</v>
      </c>
      <c r="H73" s="11">
        <f t="shared" si="16"/>
        <v>155</v>
      </c>
      <c r="I73" s="11">
        <f t="shared" si="16"/>
        <v>30</v>
      </c>
      <c r="J73" s="11">
        <f t="shared" si="16"/>
        <v>8</v>
      </c>
      <c r="K73" s="3"/>
      <c r="L73" s="3"/>
      <c r="M73" s="3"/>
      <c r="N73" s="3"/>
      <c r="O73" s="3"/>
      <c r="P73" s="3"/>
    </row>
    <row r="74" spans="1:16" s="4" customFormat="1">
      <c r="A74" s="4" t="s">
        <v>68</v>
      </c>
      <c r="B74" s="18">
        <v>341.1</v>
      </c>
      <c r="C74" s="2">
        <f t="shared" si="5"/>
        <v>125</v>
      </c>
      <c r="D74" s="2">
        <f>SUM(E74+F74)</f>
        <v>20</v>
      </c>
      <c r="E74" s="4">
        <v>20</v>
      </c>
      <c r="G74" s="2">
        <f>SUM(H74+I74)</f>
        <v>105</v>
      </c>
      <c r="H74" s="1">
        <v>80</v>
      </c>
      <c r="I74" s="1">
        <v>25</v>
      </c>
      <c r="J74" s="6">
        <v>2</v>
      </c>
      <c r="K74" s="3"/>
      <c r="L74" s="3"/>
      <c r="M74" s="3"/>
      <c r="N74" s="3"/>
      <c r="O74" s="3"/>
      <c r="P74" s="3"/>
    </row>
    <row r="75" spans="1:16" s="4" customFormat="1">
      <c r="A75" s="4" t="s">
        <v>91</v>
      </c>
      <c r="B75" s="18">
        <v>342.2</v>
      </c>
      <c r="C75" s="2">
        <f t="shared" si="5"/>
        <v>75</v>
      </c>
      <c r="D75" s="2">
        <f>SUM(E75+F75)</f>
        <v>25</v>
      </c>
      <c r="E75" s="4">
        <v>25</v>
      </c>
      <c r="G75" s="2">
        <f>SUM(H75+I75)</f>
        <v>50</v>
      </c>
      <c r="H75" s="1">
        <v>50</v>
      </c>
      <c r="I75" s="1"/>
      <c r="J75" s="6">
        <v>2</v>
      </c>
      <c r="K75" s="3"/>
      <c r="L75" s="3"/>
      <c r="M75" s="3"/>
      <c r="N75" s="3"/>
      <c r="O75" s="3"/>
      <c r="P75" s="3"/>
    </row>
    <row r="76" spans="1:16" s="4" customFormat="1">
      <c r="A76" s="4" t="s">
        <v>54</v>
      </c>
      <c r="B76" s="18">
        <v>343.3</v>
      </c>
      <c r="C76" s="2">
        <f t="shared" si="5"/>
        <v>20</v>
      </c>
      <c r="D76" s="2">
        <f>SUM(E76+F76)</f>
        <v>10</v>
      </c>
      <c r="E76" s="4">
        <v>10</v>
      </c>
      <c r="G76" s="2">
        <f>SUM(H76+I76)</f>
        <v>10</v>
      </c>
      <c r="H76" s="1">
        <v>10</v>
      </c>
      <c r="I76" s="1"/>
      <c r="J76" s="6">
        <v>1</v>
      </c>
      <c r="K76" s="3"/>
      <c r="L76" s="3"/>
      <c r="M76" s="3"/>
      <c r="N76" s="3"/>
      <c r="O76" s="3"/>
      <c r="P76" s="3"/>
    </row>
    <row r="77" spans="1:16" s="4" customFormat="1" ht="27" customHeight="1">
      <c r="A77" s="4" t="s">
        <v>69</v>
      </c>
      <c r="B77" s="18">
        <v>344.1</v>
      </c>
      <c r="C77" s="2">
        <f t="shared" si="5"/>
        <v>40</v>
      </c>
      <c r="D77" s="2">
        <f>SUM(E77+F77)</f>
        <v>30</v>
      </c>
      <c r="E77" s="4">
        <v>15</v>
      </c>
      <c r="F77" s="4">
        <v>15</v>
      </c>
      <c r="G77" s="2">
        <f>SUM(H77+I77)</f>
        <v>10</v>
      </c>
      <c r="H77" s="1">
        <v>5</v>
      </c>
      <c r="I77" s="1">
        <v>5</v>
      </c>
      <c r="J77" s="6">
        <v>2</v>
      </c>
      <c r="K77" s="3"/>
      <c r="L77" s="3"/>
      <c r="M77" s="3"/>
      <c r="N77" s="3"/>
      <c r="O77" s="3"/>
      <c r="P77" s="3"/>
    </row>
    <row r="78" spans="1:16" s="4" customFormat="1" ht="24" customHeight="1">
      <c r="A78" s="4" t="s">
        <v>192</v>
      </c>
      <c r="B78" s="18">
        <v>344.2</v>
      </c>
      <c r="C78" s="2">
        <f t="shared" si="5"/>
        <v>20</v>
      </c>
      <c r="D78" s="2">
        <f t="shared" ref="D78" si="17">SUM(E78+F78)</f>
        <v>10</v>
      </c>
      <c r="E78" s="4">
        <v>10</v>
      </c>
      <c r="G78" s="2">
        <f t="shared" ref="G78" si="18">SUM(H78+I78)</f>
        <v>10</v>
      </c>
      <c r="H78" s="1">
        <v>10</v>
      </c>
      <c r="I78" s="1"/>
      <c r="J78" s="6">
        <v>1</v>
      </c>
      <c r="K78" s="3"/>
      <c r="L78" s="3"/>
      <c r="M78" s="3"/>
      <c r="N78" s="3"/>
      <c r="O78" s="3"/>
      <c r="P78" s="3"/>
    </row>
    <row r="79" spans="1:16" s="4" customFormat="1" ht="7.5" customHeight="1">
      <c r="B79" s="32"/>
      <c r="C79" s="2" t="s">
        <v>0</v>
      </c>
      <c r="D79" s="2"/>
      <c r="G79" s="2"/>
      <c r="H79" s="1"/>
      <c r="I79" s="1"/>
      <c r="J79" s="6"/>
      <c r="K79" s="3"/>
      <c r="L79" s="3"/>
      <c r="M79" s="3"/>
      <c r="N79" s="3"/>
      <c r="O79" s="3"/>
      <c r="P79" s="3"/>
    </row>
    <row r="80" spans="1:16" s="4" customFormat="1" ht="13.5" customHeight="1">
      <c r="A80" s="16" t="s">
        <v>162</v>
      </c>
      <c r="B80" s="20">
        <v>36</v>
      </c>
      <c r="C80" s="11">
        <f>SUM(C81:C92)</f>
        <v>2269</v>
      </c>
      <c r="D80" s="11">
        <f>SUM(D81:D92)</f>
        <v>245</v>
      </c>
      <c r="E80" s="11">
        <f t="shared" ref="E80:J80" si="19">SUM(E81:E92)</f>
        <v>245</v>
      </c>
      <c r="F80" s="11"/>
      <c r="G80" s="11">
        <f t="shared" si="19"/>
        <v>2024</v>
      </c>
      <c r="H80" s="11">
        <f t="shared" si="19"/>
        <v>1484</v>
      </c>
      <c r="I80" s="11">
        <f t="shared" si="19"/>
        <v>540</v>
      </c>
      <c r="J80" s="11">
        <f t="shared" si="19"/>
        <v>30</v>
      </c>
      <c r="K80" s="3"/>
      <c r="L80" s="3"/>
      <c r="M80" s="3"/>
      <c r="N80" s="3"/>
      <c r="O80" s="3"/>
      <c r="P80" s="3"/>
    </row>
    <row r="81" spans="1:16" s="4" customFormat="1">
      <c r="A81" s="4" t="s">
        <v>21</v>
      </c>
      <c r="B81" s="18">
        <v>361.1</v>
      </c>
      <c r="C81" s="2">
        <f t="shared" si="5"/>
        <v>557</v>
      </c>
      <c r="D81" s="2">
        <f t="shared" ref="D81:D92" si="20">SUM(E81+F81)</f>
        <v>25</v>
      </c>
      <c r="E81" s="4">
        <v>25</v>
      </c>
      <c r="G81" s="2">
        <f t="shared" ref="G81:G92" si="21">SUM(H81+I81)</f>
        <v>532</v>
      </c>
      <c r="H81" s="1">
        <v>377</v>
      </c>
      <c r="I81" s="1">
        <v>155</v>
      </c>
      <c r="J81" s="6">
        <v>3</v>
      </c>
      <c r="K81" s="3"/>
      <c r="L81" s="3"/>
      <c r="M81" s="3"/>
      <c r="N81" s="3"/>
      <c r="O81" s="3"/>
      <c r="P81" s="3"/>
    </row>
    <row r="82" spans="1:16" s="4" customFormat="1">
      <c r="A82" s="4" t="s">
        <v>58</v>
      </c>
      <c r="B82" s="18">
        <v>362.1</v>
      </c>
      <c r="C82" s="2">
        <f t="shared" si="5"/>
        <v>240</v>
      </c>
      <c r="D82" s="2">
        <f t="shared" si="20"/>
        <v>25</v>
      </c>
      <c r="E82" s="4">
        <v>25</v>
      </c>
      <c r="G82" s="2">
        <f t="shared" si="21"/>
        <v>215</v>
      </c>
      <c r="H82" s="1">
        <v>150</v>
      </c>
      <c r="I82" s="1">
        <v>65</v>
      </c>
      <c r="J82" s="6">
        <v>3</v>
      </c>
      <c r="K82" s="3"/>
      <c r="L82" s="3"/>
      <c r="M82" s="3"/>
      <c r="N82" s="3"/>
      <c r="O82" s="3"/>
      <c r="P82" s="3"/>
    </row>
    <row r="83" spans="1:16" s="4" customFormat="1">
      <c r="A83" s="4" t="s">
        <v>57</v>
      </c>
      <c r="B83" s="18">
        <v>363.1</v>
      </c>
      <c r="C83" s="2">
        <f t="shared" si="5"/>
        <v>592</v>
      </c>
      <c r="D83" s="2">
        <f t="shared" si="20"/>
        <v>25</v>
      </c>
      <c r="E83" s="4">
        <v>25</v>
      </c>
      <c r="G83" s="2">
        <f t="shared" si="21"/>
        <v>567</v>
      </c>
      <c r="H83" s="1">
        <v>412</v>
      </c>
      <c r="I83" s="1">
        <v>155</v>
      </c>
      <c r="J83" s="6">
        <v>3</v>
      </c>
      <c r="K83" s="3"/>
      <c r="L83" s="3"/>
      <c r="M83" s="3"/>
      <c r="N83" s="3"/>
      <c r="O83" s="3"/>
      <c r="P83" s="3"/>
    </row>
    <row r="84" spans="1:16" s="4" customFormat="1">
      <c r="A84" s="4" t="s">
        <v>50</v>
      </c>
      <c r="B84" s="33">
        <v>363.2</v>
      </c>
      <c r="C84" s="2">
        <f t="shared" ref="C84:C145" si="22">SUM(D84+G84)</f>
        <v>25</v>
      </c>
      <c r="D84" s="2">
        <f t="shared" si="20"/>
        <v>15</v>
      </c>
      <c r="E84" s="4">
        <v>15</v>
      </c>
      <c r="G84" s="2">
        <f t="shared" si="21"/>
        <v>10</v>
      </c>
      <c r="H84" s="1">
        <v>10</v>
      </c>
      <c r="I84" s="1"/>
      <c r="J84" s="6">
        <v>1</v>
      </c>
      <c r="K84" s="3"/>
      <c r="L84" s="3"/>
      <c r="M84" s="3"/>
      <c r="N84" s="3"/>
      <c r="O84" s="3"/>
      <c r="P84" s="3"/>
    </row>
    <row r="85" spans="1:16" s="4" customFormat="1" ht="14.25" customHeight="1">
      <c r="A85" s="4" t="s">
        <v>138</v>
      </c>
      <c r="B85" s="18">
        <v>363.3</v>
      </c>
      <c r="C85" s="2">
        <f t="shared" si="22"/>
        <v>19</v>
      </c>
      <c r="D85" s="2">
        <f t="shared" si="20"/>
        <v>14</v>
      </c>
      <c r="E85" s="4">
        <v>14</v>
      </c>
      <c r="G85" s="2">
        <f t="shared" si="21"/>
        <v>5</v>
      </c>
      <c r="H85" s="1">
        <v>5</v>
      </c>
      <c r="I85" s="1"/>
      <c r="J85" s="6">
        <v>1</v>
      </c>
      <c r="K85" s="3"/>
      <c r="L85" s="3"/>
      <c r="M85" s="3"/>
      <c r="N85" s="3"/>
      <c r="O85" s="3"/>
      <c r="P85" s="3"/>
    </row>
    <row r="86" spans="1:16" s="4" customFormat="1">
      <c r="A86" s="4" t="s">
        <v>153</v>
      </c>
      <c r="B86" s="32">
        <v>363.5</v>
      </c>
      <c r="C86" s="2">
        <f t="shared" si="22"/>
        <v>24</v>
      </c>
      <c r="D86" s="2">
        <f t="shared" si="20"/>
        <v>14</v>
      </c>
      <c r="E86" s="4">
        <v>14</v>
      </c>
      <c r="G86" s="2">
        <f t="shared" si="21"/>
        <v>10</v>
      </c>
      <c r="H86" s="1">
        <v>10</v>
      </c>
      <c r="I86" s="1"/>
      <c r="J86" s="6">
        <v>1</v>
      </c>
      <c r="K86" s="3"/>
      <c r="L86" s="3"/>
      <c r="M86" s="3"/>
      <c r="N86" s="3"/>
      <c r="O86" s="3"/>
      <c r="P86" s="3"/>
    </row>
    <row r="87" spans="1:16" s="4" customFormat="1">
      <c r="A87" s="4" t="s">
        <v>60</v>
      </c>
      <c r="B87" s="18">
        <v>364.1</v>
      </c>
      <c r="C87" s="2">
        <f t="shared" si="22"/>
        <v>425</v>
      </c>
      <c r="D87" s="2">
        <f t="shared" si="20"/>
        <v>25</v>
      </c>
      <c r="E87" s="4">
        <v>25</v>
      </c>
      <c r="G87" s="2">
        <f t="shared" si="21"/>
        <v>400</v>
      </c>
      <c r="H87" s="4">
        <v>325</v>
      </c>
      <c r="I87" s="1">
        <v>75</v>
      </c>
      <c r="J87" s="6">
        <v>3</v>
      </c>
      <c r="K87" s="3"/>
      <c r="L87" s="3"/>
      <c r="M87" s="3"/>
      <c r="N87" s="3"/>
      <c r="O87" s="3"/>
      <c r="P87" s="3"/>
    </row>
    <row r="88" spans="1:16" s="4" customFormat="1" ht="26.25" customHeight="1">
      <c r="A88" s="4" t="s">
        <v>59</v>
      </c>
      <c r="B88" s="18">
        <v>365.1</v>
      </c>
      <c r="C88" s="2">
        <f t="shared" si="22"/>
        <v>130</v>
      </c>
      <c r="D88" s="2">
        <f t="shared" si="20"/>
        <v>20</v>
      </c>
      <c r="E88" s="4">
        <v>20</v>
      </c>
      <c r="G88" s="2">
        <f t="shared" si="21"/>
        <v>110</v>
      </c>
      <c r="H88" s="1">
        <v>85</v>
      </c>
      <c r="I88" s="1">
        <v>25</v>
      </c>
      <c r="J88" s="6">
        <v>3</v>
      </c>
      <c r="K88" s="3"/>
      <c r="L88" s="3"/>
      <c r="M88" s="3"/>
      <c r="N88" s="3"/>
      <c r="O88" s="3"/>
      <c r="P88" s="3"/>
    </row>
    <row r="89" spans="1:16" s="4" customFormat="1">
      <c r="A89" s="4" t="s">
        <v>39</v>
      </c>
      <c r="B89" s="18">
        <v>366.1</v>
      </c>
      <c r="C89" s="2">
        <f t="shared" si="22"/>
        <v>60</v>
      </c>
      <c r="D89" s="2">
        <f t="shared" si="20"/>
        <v>20</v>
      </c>
      <c r="E89" s="4">
        <v>20</v>
      </c>
      <c r="G89" s="2">
        <f t="shared" si="21"/>
        <v>40</v>
      </c>
      <c r="H89" s="1">
        <v>20</v>
      </c>
      <c r="I89" s="1">
        <v>20</v>
      </c>
      <c r="J89" s="6">
        <v>3</v>
      </c>
      <c r="K89" s="3"/>
      <c r="L89" s="3"/>
      <c r="M89" s="3"/>
      <c r="N89" s="3"/>
      <c r="O89" s="3"/>
      <c r="P89" s="3"/>
    </row>
    <row r="90" spans="1:16" s="4" customFormat="1">
      <c r="A90" s="4" t="s">
        <v>71</v>
      </c>
      <c r="B90" s="18">
        <v>367.1</v>
      </c>
      <c r="C90" s="2">
        <f t="shared" si="22"/>
        <v>30</v>
      </c>
      <c r="D90" s="2">
        <f t="shared" si="20"/>
        <v>20</v>
      </c>
      <c r="E90" s="4">
        <v>20</v>
      </c>
      <c r="G90" s="2">
        <f t="shared" si="21"/>
        <v>10</v>
      </c>
      <c r="H90" s="1">
        <v>10</v>
      </c>
      <c r="I90" s="1"/>
      <c r="J90" s="6">
        <v>3</v>
      </c>
      <c r="K90" s="3"/>
      <c r="L90" s="3"/>
      <c r="M90" s="3"/>
      <c r="N90" s="3"/>
      <c r="O90" s="3"/>
      <c r="P90" s="3"/>
    </row>
    <row r="91" spans="1:16" s="4" customFormat="1" ht="12.75" customHeight="1">
      <c r="A91" s="4" t="s">
        <v>13</v>
      </c>
      <c r="B91" s="18">
        <v>368.1</v>
      </c>
      <c r="C91" s="2">
        <f t="shared" si="22"/>
        <v>92</v>
      </c>
      <c r="D91" s="2">
        <f t="shared" si="20"/>
        <v>22</v>
      </c>
      <c r="E91" s="4">
        <v>22</v>
      </c>
      <c r="G91" s="2">
        <f t="shared" si="21"/>
        <v>70</v>
      </c>
      <c r="H91" s="1">
        <v>50</v>
      </c>
      <c r="I91" s="1">
        <v>20</v>
      </c>
      <c r="J91" s="6">
        <v>4</v>
      </c>
      <c r="K91" s="3"/>
      <c r="L91" s="3"/>
      <c r="M91" s="3"/>
      <c r="N91" s="3"/>
      <c r="O91" s="3"/>
      <c r="P91" s="3"/>
    </row>
    <row r="92" spans="1:16" s="4" customFormat="1">
      <c r="A92" s="4" t="s">
        <v>72</v>
      </c>
      <c r="B92" s="18">
        <v>369.1</v>
      </c>
      <c r="C92" s="2">
        <f t="shared" si="22"/>
        <v>75</v>
      </c>
      <c r="D92" s="2">
        <f t="shared" si="20"/>
        <v>20</v>
      </c>
      <c r="E92" s="4">
        <v>20</v>
      </c>
      <c r="G92" s="2">
        <f t="shared" si="21"/>
        <v>55</v>
      </c>
      <c r="H92" s="1">
        <v>30</v>
      </c>
      <c r="I92" s="1">
        <v>25</v>
      </c>
      <c r="J92" s="6">
        <v>2</v>
      </c>
      <c r="K92" s="3"/>
      <c r="L92" s="3"/>
      <c r="M92" s="3"/>
      <c r="N92" s="3"/>
      <c r="O92" s="3"/>
      <c r="P92" s="3"/>
    </row>
    <row r="93" spans="1:16" s="4" customFormat="1" ht="6.75" customHeight="1">
      <c r="B93" s="32"/>
      <c r="C93" s="2" t="s">
        <v>0</v>
      </c>
      <c r="D93" s="2"/>
      <c r="G93" s="2"/>
      <c r="H93" s="1"/>
      <c r="I93" s="1"/>
      <c r="J93" s="6"/>
      <c r="K93" s="3"/>
      <c r="L93" s="3"/>
      <c r="M93" s="3"/>
      <c r="N93" s="3"/>
      <c r="O93" s="3"/>
      <c r="P93" s="3"/>
    </row>
    <row r="94" spans="1:16" s="4" customFormat="1">
      <c r="A94" s="16" t="s">
        <v>163</v>
      </c>
      <c r="B94" s="20">
        <v>38</v>
      </c>
      <c r="C94" s="11">
        <f>SUM(C95)</f>
        <v>530</v>
      </c>
      <c r="D94" s="11">
        <f>SUM(D95)</f>
        <v>45</v>
      </c>
      <c r="E94" s="11">
        <f t="shared" ref="E94:J94" si="23">SUM(E95)</f>
        <v>45</v>
      </c>
      <c r="F94" s="11"/>
      <c r="G94" s="11">
        <f t="shared" si="23"/>
        <v>485</v>
      </c>
      <c r="H94" s="11">
        <f t="shared" si="23"/>
        <v>300</v>
      </c>
      <c r="I94" s="11">
        <f t="shared" si="23"/>
        <v>185</v>
      </c>
      <c r="J94" s="11">
        <f t="shared" si="23"/>
        <v>4</v>
      </c>
      <c r="K94" s="3"/>
      <c r="L94" s="3"/>
      <c r="M94" s="3"/>
      <c r="N94" s="3"/>
      <c r="O94" s="3"/>
      <c r="P94" s="3"/>
    </row>
    <row r="95" spans="1:16" s="4" customFormat="1" ht="12" customHeight="1">
      <c r="A95" s="4" t="s">
        <v>51</v>
      </c>
      <c r="B95" s="18">
        <v>381.1</v>
      </c>
      <c r="C95" s="2">
        <f t="shared" si="22"/>
        <v>530</v>
      </c>
      <c r="D95" s="2">
        <f>SUM(E95+F95)</f>
        <v>45</v>
      </c>
      <c r="E95" s="4">
        <v>45</v>
      </c>
      <c r="G95" s="2">
        <f>SUM(H95+I95)</f>
        <v>485</v>
      </c>
      <c r="H95" s="1">
        <v>300</v>
      </c>
      <c r="I95" s="1">
        <v>185</v>
      </c>
      <c r="J95" s="6">
        <v>4</v>
      </c>
      <c r="K95" s="3"/>
      <c r="L95" s="3"/>
      <c r="M95" s="3"/>
      <c r="N95" s="3"/>
      <c r="O95" s="3"/>
      <c r="P95" s="3"/>
    </row>
    <row r="96" spans="1:16" s="4" customFormat="1" ht="7.5" customHeight="1">
      <c r="B96" s="32"/>
      <c r="C96" s="2" t="s">
        <v>0</v>
      </c>
      <c r="D96" s="2"/>
      <c r="G96" s="2"/>
      <c r="H96" s="1"/>
      <c r="I96" s="1"/>
      <c r="J96" s="6"/>
      <c r="K96" s="3"/>
      <c r="L96" s="3"/>
      <c r="M96" s="3"/>
      <c r="N96" s="3"/>
      <c r="O96" s="3"/>
      <c r="P96" s="3"/>
    </row>
    <row r="97" spans="1:16" s="4" customFormat="1" ht="13.5" customHeight="1">
      <c r="A97" s="16" t="s">
        <v>179</v>
      </c>
      <c r="B97" s="34">
        <v>42</v>
      </c>
      <c r="C97" s="11">
        <f>SUM(C98:C104)</f>
        <v>230</v>
      </c>
      <c r="D97" s="11">
        <f>SUM(D98:D104)</f>
        <v>125</v>
      </c>
      <c r="E97" s="11">
        <f>SUM(E98:E104)</f>
        <v>125</v>
      </c>
      <c r="F97" s="11"/>
      <c r="G97" s="11">
        <f t="shared" ref="G97:J97" si="24">SUM(G98:G104)</f>
        <v>105</v>
      </c>
      <c r="H97" s="11">
        <f t="shared" si="24"/>
        <v>65</v>
      </c>
      <c r="I97" s="11">
        <f t="shared" si="24"/>
        <v>40</v>
      </c>
      <c r="J97" s="11">
        <f t="shared" si="24"/>
        <v>13</v>
      </c>
      <c r="K97" s="3"/>
      <c r="L97" s="3"/>
      <c r="M97" s="3"/>
      <c r="N97" s="3"/>
      <c r="O97" s="3"/>
      <c r="P97" s="3"/>
    </row>
    <row r="98" spans="1:16" s="4" customFormat="1" ht="12.75" customHeight="1">
      <c r="A98" s="4" t="s">
        <v>92</v>
      </c>
      <c r="B98" s="18">
        <v>421.1</v>
      </c>
      <c r="C98" s="2">
        <f t="shared" si="22"/>
        <v>35</v>
      </c>
      <c r="D98" s="2">
        <f t="shared" ref="D98:D104" si="25">SUM(E98+F98)</f>
        <v>25</v>
      </c>
      <c r="E98" s="4">
        <v>25</v>
      </c>
      <c r="G98" s="2">
        <f t="shared" ref="G98:G104" si="26">SUM(H98+I98)</f>
        <v>10</v>
      </c>
      <c r="H98" s="1">
        <v>10</v>
      </c>
      <c r="I98" s="1"/>
      <c r="J98" s="6">
        <v>3</v>
      </c>
      <c r="K98" s="3"/>
      <c r="L98" s="3"/>
      <c r="M98" s="3"/>
      <c r="N98" s="3"/>
      <c r="O98" s="3"/>
      <c r="P98" s="3"/>
    </row>
    <row r="99" spans="1:16" s="4" customFormat="1">
      <c r="A99" s="4" t="s">
        <v>66</v>
      </c>
      <c r="B99" s="18">
        <v>421.2</v>
      </c>
      <c r="C99" s="2">
        <f t="shared" si="22"/>
        <v>20</v>
      </c>
      <c r="D99" s="2">
        <f t="shared" si="25"/>
        <v>15</v>
      </c>
      <c r="E99" s="4">
        <v>15</v>
      </c>
      <c r="G99" s="2">
        <f t="shared" si="26"/>
        <v>5</v>
      </c>
      <c r="H99" s="1">
        <v>5</v>
      </c>
      <c r="I99" s="1"/>
      <c r="J99" s="6">
        <v>2</v>
      </c>
      <c r="K99" s="3"/>
      <c r="L99" s="3"/>
      <c r="M99" s="3"/>
      <c r="N99" s="3"/>
      <c r="O99" s="3"/>
      <c r="P99" s="3"/>
    </row>
    <row r="100" spans="1:16" s="4" customFormat="1">
      <c r="A100" s="4" t="s">
        <v>65</v>
      </c>
      <c r="B100" s="18">
        <v>422.1</v>
      </c>
      <c r="C100" s="2">
        <f t="shared" si="22"/>
        <v>15</v>
      </c>
      <c r="D100" s="2">
        <f t="shared" si="25"/>
        <v>10</v>
      </c>
      <c r="E100" s="4">
        <v>10</v>
      </c>
      <c r="G100" s="2">
        <f t="shared" si="26"/>
        <v>5</v>
      </c>
      <c r="H100" s="1">
        <v>5</v>
      </c>
      <c r="I100" s="1"/>
      <c r="J100" s="6">
        <v>2</v>
      </c>
      <c r="K100" s="3"/>
      <c r="L100" s="3"/>
      <c r="M100" s="3"/>
      <c r="N100" s="3"/>
      <c r="O100" s="3"/>
      <c r="P100" s="3"/>
    </row>
    <row r="101" spans="1:16" s="4" customFormat="1">
      <c r="A101" s="4" t="s">
        <v>195</v>
      </c>
      <c r="B101" s="18">
        <v>423.1</v>
      </c>
      <c r="C101" s="2">
        <f t="shared" si="22"/>
        <v>15</v>
      </c>
      <c r="D101" s="2">
        <f t="shared" si="25"/>
        <v>10</v>
      </c>
      <c r="E101" s="4">
        <v>10</v>
      </c>
      <c r="G101" s="2">
        <f t="shared" si="26"/>
        <v>5</v>
      </c>
      <c r="H101" s="1">
        <v>5</v>
      </c>
      <c r="I101" s="1"/>
      <c r="J101" s="6">
        <v>1</v>
      </c>
      <c r="K101" s="3"/>
      <c r="L101" s="3"/>
      <c r="M101" s="3"/>
      <c r="N101" s="3"/>
      <c r="O101" s="3"/>
      <c r="P101" s="3"/>
    </row>
    <row r="102" spans="1:16" s="4" customFormat="1">
      <c r="A102" s="4" t="s">
        <v>93</v>
      </c>
      <c r="B102" s="18">
        <v>424.1</v>
      </c>
      <c r="C102" s="2">
        <f t="shared" si="22"/>
        <v>85</v>
      </c>
      <c r="D102" s="2">
        <f t="shared" si="25"/>
        <v>25</v>
      </c>
      <c r="E102" s="4">
        <v>25</v>
      </c>
      <c r="G102" s="2">
        <f t="shared" si="26"/>
        <v>60</v>
      </c>
      <c r="H102" s="1">
        <v>25</v>
      </c>
      <c r="I102" s="1">
        <v>35</v>
      </c>
      <c r="J102" s="6">
        <v>2</v>
      </c>
      <c r="K102" s="3"/>
      <c r="L102" s="3"/>
      <c r="M102" s="3"/>
      <c r="N102" s="3"/>
      <c r="O102" s="3"/>
      <c r="P102" s="3"/>
    </row>
    <row r="103" spans="1:16" s="4" customFormat="1">
      <c r="A103" s="4" t="s">
        <v>7</v>
      </c>
      <c r="B103" s="18">
        <v>425.1</v>
      </c>
      <c r="C103" s="2">
        <f t="shared" si="22"/>
        <v>45</v>
      </c>
      <c r="D103" s="2">
        <f t="shared" si="25"/>
        <v>30</v>
      </c>
      <c r="E103" s="4">
        <v>30</v>
      </c>
      <c r="G103" s="2">
        <f t="shared" si="26"/>
        <v>15</v>
      </c>
      <c r="H103" s="1">
        <v>10</v>
      </c>
      <c r="I103" s="1">
        <v>5</v>
      </c>
      <c r="J103" s="6">
        <v>3</v>
      </c>
      <c r="K103" s="3"/>
      <c r="L103" s="3"/>
      <c r="M103" s="3"/>
      <c r="N103" s="3"/>
      <c r="O103" s="3"/>
      <c r="P103" s="3"/>
    </row>
    <row r="104" spans="1:16" s="4" customFormat="1">
      <c r="A104" s="4" t="s">
        <v>46</v>
      </c>
      <c r="B104" s="18">
        <v>426.1</v>
      </c>
      <c r="C104" s="2">
        <f t="shared" si="22"/>
        <v>15</v>
      </c>
      <c r="D104" s="2">
        <f t="shared" si="25"/>
        <v>10</v>
      </c>
      <c r="E104" s="4">
        <v>10</v>
      </c>
      <c r="G104" s="2">
        <f t="shared" si="26"/>
        <v>5</v>
      </c>
      <c r="H104" s="1">
        <v>5</v>
      </c>
      <c r="I104" s="1"/>
      <c r="J104" s="6"/>
      <c r="K104" s="3"/>
      <c r="L104" s="3"/>
      <c r="M104" s="3"/>
      <c r="N104" s="3"/>
      <c r="O104" s="3"/>
      <c r="P104" s="3"/>
    </row>
    <row r="105" spans="1:16" s="4" customFormat="1" ht="6.75" customHeight="1">
      <c r="B105" s="32"/>
      <c r="C105" s="2" t="s">
        <v>0</v>
      </c>
      <c r="D105" s="2" t="s">
        <v>0</v>
      </c>
      <c r="G105" s="2"/>
      <c r="H105" s="1"/>
      <c r="I105" s="1"/>
      <c r="J105" s="6"/>
      <c r="K105" s="3"/>
      <c r="L105" s="3"/>
      <c r="M105" s="3"/>
      <c r="N105" s="3"/>
      <c r="O105" s="3"/>
      <c r="P105" s="3"/>
    </row>
    <row r="106" spans="1:16" s="4" customFormat="1">
      <c r="A106" s="16" t="s">
        <v>165</v>
      </c>
      <c r="B106" s="20">
        <v>44</v>
      </c>
      <c r="C106" s="11">
        <f>SUM(C107:C114)</f>
        <v>590</v>
      </c>
      <c r="D106" s="11">
        <f>SUM(D107:D114)</f>
        <v>320</v>
      </c>
      <c r="E106" s="11">
        <f>SUM(E107:E114)</f>
        <v>315</v>
      </c>
      <c r="F106" s="11">
        <f t="shared" ref="F106:J106" si="27">SUM(F107:F114)</f>
        <v>5</v>
      </c>
      <c r="G106" s="11">
        <f t="shared" si="27"/>
        <v>270</v>
      </c>
      <c r="H106" s="11">
        <f t="shared" si="27"/>
        <v>195</v>
      </c>
      <c r="I106" s="11">
        <f t="shared" si="27"/>
        <v>75</v>
      </c>
      <c r="J106" s="11">
        <f t="shared" si="27"/>
        <v>20</v>
      </c>
      <c r="K106" s="3"/>
      <c r="L106" s="3"/>
      <c r="M106" s="3"/>
      <c r="N106" s="3"/>
      <c r="O106" s="3"/>
      <c r="P106" s="3"/>
    </row>
    <row r="107" spans="1:16" s="4" customFormat="1">
      <c r="A107" s="4" t="s">
        <v>3</v>
      </c>
      <c r="B107" s="18">
        <v>441.1</v>
      </c>
      <c r="C107" s="2">
        <f t="shared" si="22"/>
        <v>25</v>
      </c>
      <c r="D107" s="2">
        <f t="shared" ref="D107:D114" si="28">SUM(E107+F107)</f>
        <v>25</v>
      </c>
      <c r="E107" s="4">
        <v>25</v>
      </c>
      <c r="G107" s="2"/>
      <c r="H107" s="1"/>
      <c r="I107" s="1"/>
      <c r="J107" s="6">
        <v>3</v>
      </c>
      <c r="K107" s="3"/>
      <c r="L107" s="3"/>
      <c r="M107" s="3"/>
      <c r="N107" s="3"/>
      <c r="O107" s="3"/>
      <c r="P107" s="3"/>
    </row>
    <row r="108" spans="1:16" s="4" customFormat="1" ht="14.25" customHeight="1">
      <c r="A108" s="4" t="s">
        <v>4</v>
      </c>
      <c r="B108" s="18">
        <v>442.1</v>
      </c>
      <c r="C108" s="2">
        <f t="shared" si="22"/>
        <v>40</v>
      </c>
      <c r="D108" s="2">
        <f t="shared" si="28"/>
        <v>25</v>
      </c>
      <c r="E108" s="4">
        <v>25</v>
      </c>
      <c r="G108" s="2">
        <f t="shared" ref="G108:G114" si="29">SUM(H108+I108)</f>
        <v>15</v>
      </c>
      <c r="H108" s="1">
        <v>15</v>
      </c>
      <c r="I108" s="1"/>
      <c r="J108" s="6">
        <v>1</v>
      </c>
      <c r="K108" s="3"/>
      <c r="L108" s="3"/>
      <c r="M108" s="3"/>
      <c r="N108" s="3"/>
      <c r="O108" s="3"/>
      <c r="P108" s="3"/>
    </row>
    <row r="109" spans="1:16" s="4" customFormat="1" ht="14.25" customHeight="1">
      <c r="A109" s="4" t="s">
        <v>196</v>
      </c>
      <c r="B109" s="18">
        <v>442.2</v>
      </c>
      <c r="C109" s="2">
        <f t="shared" si="22"/>
        <v>30</v>
      </c>
      <c r="D109" s="2">
        <f t="shared" si="28"/>
        <v>15</v>
      </c>
      <c r="E109" s="4">
        <v>10</v>
      </c>
      <c r="F109" s="4">
        <v>5</v>
      </c>
      <c r="G109" s="2">
        <f t="shared" si="29"/>
        <v>15</v>
      </c>
      <c r="H109" s="1">
        <v>5</v>
      </c>
      <c r="I109" s="1">
        <v>10</v>
      </c>
      <c r="J109" s="6"/>
      <c r="K109" s="3"/>
      <c r="L109" s="3"/>
      <c r="M109" s="3"/>
      <c r="N109" s="3"/>
      <c r="O109" s="3"/>
      <c r="P109" s="3"/>
    </row>
    <row r="110" spans="1:16" s="4" customFormat="1">
      <c r="A110" s="4" t="s">
        <v>1</v>
      </c>
      <c r="B110" s="18">
        <v>443.1</v>
      </c>
      <c r="C110" s="2">
        <f t="shared" si="22"/>
        <v>35</v>
      </c>
      <c r="D110" s="2">
        <f t="shared" si="28"/>
        <v>25</v>
      </c>
      <c r="E110" s="4">
        <v>25</v>
      </c>
      <c r="G110" s="2">
        <f t="shared" si="29"/>
        <v>10</v>
      </c>
      <c r="H110" s="1">
        <v>10</v>
      </c>
      <c r="I110" s="1"/>
      <c r="J110" s="6">
        <v>1</v>
      </c>
      <c r="K110" s="3"/>
      <c r="L110" s="3"/>
      <c r="M110" s="3"/>
      <c r="N110" s="3"/>
      <c r="O110" s="3"/>
      <c r="P110" s="3"/>
    </row>
    <row r="111" spans="1:16" s="4" customFormat="1">
      <c r="A111" s="4" t="s">
        <v>2</v>
      </c>
      <c r="B111" s="18">
        <v>443.2</v>
      </c>
      <c r="C111" s="2">
        <f t="shared" si="22"/>
        <v>20</v>
      </c>
      <c r="D111" s="2">
        <f t="shared" si="28"/>
        <v>15</v>
      </c>
      <c r="E111" s="4">
        <v>15</v>
      </c>
      <c r="G111" s="2">
        <f t="shared" si="29"/>
        <v>5</v>
      </c>
      <c r="H111" s="1">
        <v>5</v>
      </c>
      <c r="I111" s="1"/>
      <c r="J111" s="6"/>
      <c r="K111" s="3"/>
      <c r="L111" s="3"/>
      <c r="M111" s="3"/>
      <c r="N111" s="3"/>
      <c r="O111" s="3"/>
      <c r="P111" s="3"/>
    </row>
    <row r="112" spans="1:16" s="4" customFormat="1">
      <c r="A112" s="4" t="s">
        <v>82</v>
      </c>
      <c r="B112" s="18">
        <v>444.1</v>
      </c>
      <c r="C112" s="2">
        <f t="shared" si="22"/>
        <v>175</v>
      </c>
      <c r="D112" s="2">
        <f t="shared" si="28"/>
        <v>85</v>
      </c>
      <c r="E112" s="4">
        <v>85</v>
      </c>
      <c r="G112" s="2">
        <f t="shared" si="29"/>
        <v>90</v>
      </c>
      <c r="H112" s="1">
        <v>55</v>
      </c>
      <c r="I112" s="1">
        <v>35</v>
      </c>
      <c r="J112" s="6">
        <v>7</v>
      </c>
      <c r="K112" s="3"/>
      <c r="L112" s="3"/>
      <c r="M112" s="3"/>
      <c r="N112" s="3"/>
      <c r="O112" s="3"/>
      <c r="P112" s="3"/>
    </row>
    <row r="113" spans="1:16" s="4" customFormat="1">
      <c r="A113" s="4" t="s">
        <v>48</v>
      </c>
      <c r="B113" s="18">
        <v>444.2</v>
      </c>
      <c r="C113" s="2">
        <f t="shared" si="22"/>
        <v>95</v>
      </c>
      <c r="D113" s="2">
        <f t="shared" si="28"/>
        <v>50</v>
      </c>
      <c r="E113" s="4">
        <v>50</v>
      </c>
      <c r="G113" s="2">
        <f t="shared" si="29"/>
        <v>45</v>
      </c>
      <c r="H113" s="1">
        <v>30</v>
      </c>
      <c r="I113" s="1">
        <v>15</v>
      </c>
      <c r="J113" s="6">
        <v>2</v>
      </c>
      <c r="K113" s="3"/>
      <c r="L113" s="3"/>
      <c r="M113" s="3"/>
      <c r="N113" s="3"/>
      <c r="O113" s="3"/>
      <c r="P113" s="3"/>
    </row>
    <row r="114" spans="1:16" s="4" customFormat="1">
      <c r="A114" s="4" t="s">
        <v>94</v>
      </c>
      <c r="B114" s="18">
        <v>444.3</v>
      </c>
      <c r="C114" s="2">
        <f t="shared" si="22"/>
        <v>170</v>
      </c>
      <c r="D114" s="2">
        <f t="shared" si="28"/>
        <v>80</v>
      </c>
      <c r="E114" s="4">
        <v>80</v>
      </c>
      <c r="G114" s="2">
        <f t="shared" si="29"/>
        <v>90</v>
      </c>
      <c r="H114" s="1">
        <v>75</v>
      </c>
      <c r="I114" s="1">
        <v>15</v>
      </c>
      <c r="J114" s="6">
        <v>6</v>
      </c>
      <c r="K114" s="3"/>
      <c r="L114" s="3"/>
      <c r="M114" s="3"/>
      <c r="N114" s="3"/>
      <c r="O114" s="3"/>
      <c r="P114" s="3"/>
    </row>
    <row r="115" spans="1:16" s="4" customFormat="1" ht="9.75" customHeight="1">
      <c r="B115" s="32"/>
      <c r="C115" s="2" t="s">
        <v>0</v>
      </c>
      <c r="D115" s="2"/>
      <c r="G115" s="2"/>
      <c r="H115" s="1"/>
      <c r="I115" s="1"/>
      <c r="J115" s="6"/>
      <c r="K115" s="3"/>
      <c r="L115" s="3"/>
      <c r="M115" s="3"/>
      <c r="N115" s="3"/>
      <c r="O115" s="3"/>
      <c r="P115" s="3"/>
    </row>
    <row r="116" spans="1:16" s="4" customFormat="1" ht="15.75" customHeight="1">
      <c r="A116" s="16" t="s">
        <v>166</v>
      </c>
      <c r="B116" s="20">
        <v>52</v>
      </c>
      <c r="C116" s="11">
        <f>SUM(C117:C145)</f>
        <v>1995</v>
      </c>
      <c r="D116" s="11">
        <f>SUM(D117:D145)</f>
        <v>852</v>
      </c>
      <c r="E116" s="11">
        <f>SUM(E117:E145)</f>
        <v>842</v>
      </c>
      <c r="F116" s="11">
        <f t="shared" ref="F116:J116" si="30">SUM(F117:F145)</f>
        <v>10</v>
      </c>
      <c r="G116" s="11">
        <f t="shared" si="30"/>
        <v>1143</v>
      </c>
      <c r="H116" s="11">
        <f t="shared" si="30"/>
        <v>638</v>
      </c>
      <c r="I116" s="11">
        <f t="shared" si="30"/>
        <v>505</v>
      </c>
      <c r="J116" s="11">
        <f t="shared" si="30"/>
        <v>60</v>
      </c>
      <c r="K116" s="3"/>
      <c r="L116" s="3"/>
      <c r="M116" s="3"/>
      <c r="N116" s="3"/>
      <c r="O116" s="3"/>
      <c r="P116" s="3"/>
    </row>
    <row r="117" spans="1:16" s="4" customFormat="1">
      <c r="A117" s="4" t="s">
        <v>144</v>
      </c>
      <c r="B117" s="18">
        <v>521.1</v>
      </c>
      <c r="C117" s="2">
        <f t="shared" si="22"/>
        <v>75</v>
      </c>
      <c r="D117" s="2">
        <f t="shared" ref="D117:D145" si="31">SUM(E117+F117)</f>
        <v>40</v>
      </c>
      <c r="E117" s="4">
        <v>40</v>
      </c>
      <c r="G117" s="2">
        <f t="shared" ref="G117:G145" si="32">SUM(H117+I117)</f>
        <v>35</v>
      </c>
      <c r="H117" s="1">
        <v>15</v>
      </c>
      <c r="I117" s="1">
        <v>20</v>
      </c>
      <c r="J117" s="6">
        <v>2</v>
      </c>
      <c r="K117" s="3"/>
      <c r="L117" s="3"/>
      <c r="M117" s="3"/>
      <c r="N117" s="3"/>
      <c r="O117" s="3"/>
      <c r="P117" s="3"/>
    </row>
    <row r="118" spans="1:16" s="4" customFormat="1" ht="27" customHeight="1">
      <c r="A118" s="4" t="s">
        <v>139</v>
      </c>
      <c r="B118" s="18">
        <v>521.20000000000005</v>
      </c>
      <c r="C118" s="2">
        <f t="shared" si="22"/>
        <v>15</v>
      </c>
      <c r="D118" s="2">
        <f t="shared" si="31"/>
        <v>14</v>
      </c>
      <c r="E118" s="4">
        <v>14</v>
      </c>
      <c r="G118" s="2">
        <f t="shared" si="32"/>
        <v>1</v>
      </c>
      <c r="H118" s="1">
        <v>1</v>
      </c>
      <c r="I118" s="1"/>
      <c r="J118" s="6">
        <v>1</v>
      </c>
      <c r="K118" s="3"/>
      <c r="L118" s="3"/>
      <c r="M118" s="3"/>
      <c r="N118" s="3"/>
      <c r="O118" s="3"/>
      <c r="P118" s="3"/>
    </row>
    <row r="119" spans="1:16" s="4" customFormat="1">
      <c r="A119" s="4" t="s">
        <v>140</v>
      </c>
      <c r="B119" s="18">
        <v>521.29999999999995</v>
      </c>
      <c r="C119" s="2">
        <f t="shared" si="22"/>
        <v>30</v>
      </c>
      <c r="D119" s="2">
        <f t="shared" si="31"/>
        <v>14</v>
      </c>
      <c r="E119" s="4">
        <v>14</v>
      </c>
      <c r="G119" s="2">
        <f t="shared" si="32"/>
        <v>16</v>
      </c>
      <c r="H119" s="1">
        <v>6</v>
      </c>
      <c r="I119" s="1">
        <v>10</v>
      </c>
      <c r="J119" s="6">
        <v>2</v>
      </c>
      <c r="K119" s="3"/>
      <c r="L119" s="3"/>
      <c r="M119" s="3"/>
      <c r="N119" s="3"/>
      <c r="O119" s="3"/>
      <c r="P119" s="3"/>
    </row>
    <row r="120" spans="1:16" s="4" customFormat="1">
      <c r="A120" s="4" t="s">
        <v>149</v>
      </c>
      <c r="B120" s="18">
        <v>521.4</v>
      </c>
      <c r="C120" s="2">
        <f t="shared" si="22"/>
        <v>30</v>
      </c>
      <c r="D120" s="2">
        <f t="shared" si="31"/>
        <v>13</v>
      </c>
      <c r="E120" s="4">
        <v>13</v>
      </c>
      <c r="G120" s="2">
        <f t="shared" si="32"/>
        <v>17</v>
      </c>
      <c r="H120" s="1">
        <v>7</v>
      </c>
      <c r="I120" s="1">
        <v>10</v>
      </c>
      <c r="J120" s="6">
        <v>2</v>
      </c>
      <c r="K120" s="3"/>
      <c r="L120" s="3"/>
      <c r="M120" s="3"/>
      <c r="N120" s="3"/>
      <c r="O120" s="3"/>
      <c r="P120" s="3"/>
    </row>
    <row r="121" spans="1:16" s="4" customFormat="1" ht="26.25" customHeight="1">
      <c r="A121" s="4" t="s">
        <v>141</v>
      </c>
      <c r="B121" s="18">
        <v>521.5</v>
      </c>
      <c r="C121" s="2">
        <f t="shared" si="22"/>
        <v>20</v>
      </c>
      <c r="D121" s="2">
        <f t="shared" si="31"/>
        <v>10</v>
      </c>
      <c r="E121" s="4">
        <v>10</v>
      </c>
      <c r="G121" s="2">
        <f t="shared" si="32"/>
        <v>10</v>
      </c>
      <c r="H121" s="1">
        <v>10</v>
      </c>
      <c r="I121" s="1"/>
      <c r="J121" s="6"/>
      <c r="K121" s="3"/>
      <c r="L121" s="3"/>
      <c r="M121" s="3"/>
      <c r="N121" s="3"/>
      <c r="O121" s="3"/>
      <c r="P121" s="3"/>
    </row>
    <row r="122" spans="1:16" s="4" customFormat="1" ht="27" customHeight="1">
      <c r="A122" s="35" t="s">
        <v>116</v>
      </c>
      <c r="B122" s="18">
        <v>521.6</v>
      </c>
      <c r="C122" s="2">
        <f t="shared" si="22"/>
        <v>15</v>
      </c>
      <c r="D122" s="2">
        <f t="shared" si="31"/>
        <v>13</v>
      </c>
      <c r="E122" s="4">
        <v>13</v>
      </c>
      <c r="G122" s="2">
        <f t="shared" si="32"/>
        <v>2</v>
      </c>
      <c r="H122" s="1">
        <v>2</v>
      </c>
      <c r="I122" s="1"/>
      <c r="J122" s="6">
        <v>2</v>
      </c>
      <c r="K122" s="3"/>
      <c r="L122" s="3"/>
      <c r="M122" s="3"/>
      <c r="N122" s="3"/>
      <c r="O122" s="3"/>
      <c r="P122" s="3"/>
    </row>
    <row r="123" spans="1:16" s="4" customFormat="1">
      <c r="A123" s="4" t="s">
        <v>95</v>
      </c>
      <c r="B123" s="18">
        <v>521.70000000000005</v>
      </c>
      <c r="C123" s="2">
        <f t="shared" si="22"/>
        <v>30</v>
      </c>
      <c r="D123" s="2">
        <f t="shared" si="31"/>
        <v>20</v>
      </c>
      <c r="E123" s="4">
        <v>20</v>
      </c>
      <c r="G123" s="2">
        <f t="shared" si="32"/>
        <v>10</v>
      </c>
      <c r="H123" s="1">
        <v>10</v>
      </c>
      <c r="I123" s="1"/>
      <c r="J123" s="6">
        <v>2</v>
      </c>
      <c r="K123" s="3"/>
      <c r="L123" s="3"/>
      <c r="M123" s="3"/>
      <c r="N123" s="3"/>
      <c r="O123" s="3"/>
      <c r="P123" s="3"/>
    </row>
    <row r="124" spans="1:16" s="4" customFormat="1" ht="13.5" customHeight="1">
      <c r="A124" s="4" t="s">
        <v>96</v>
      </c>
      <c r="B124" s="18">
        <v>521.79999999999995</v>
      </c>
      <c r="C124" s="2">
        <f t="shared" si="22"/>
        <v>355</v>
      </c>
      <c r="D124" s="2">
        <f t="shared" si="31"/>
        <v>125</v>
      </c>
      <c r="E124" s="4">
        <v>125</v>
      </c>
      <c r="G124" s="2">
        <f t="shared" si="32"/>
        <v>230</v>
      </c>
      <c r="H124" s="1">
        <v>105</v>
      </c>
      <c r="I124" s="1">
        <v>125</v>
      </c>
      <c r="J124" s="6">
        <v>4</v>
      </c>
      <c r="K124" s="3"/>
      <c r="L124" s="3"/>
      <c r="M124" s="3"/>
      <c r="N124" s="3"/>
      <c r="O124" s="3"/>
      <c r="P124" s="3"/>
    </row>
    <row r="125" spans="1:16" s="4" customFormat="1" ht="25.5" customHeight="1">
      <c r="A125" s="4" t="s">
        <v>119</v>
      </c>
      <c r="B125" s="18">
        <v>521.9</v>
      </c>
      <c r="C125" s="2">
        <f t="shared" si="22"/>
        <v>30</v>
      </c>
      <c r="D125" s="2">
        <f t="shared" si="31"/>
        <v>13</v>
      </c>
      <c r="E125" s="4">
        <v>13</v>
      </c>
      <c r="G125" s="2">
        <f t="shared" si="32"/>
        <v>17</v>
      </c>
      <c r="H125" s="1">
        <v>7</v>
      </c>
      <c r="I125" s="1">
        <v>10</v>
      </c>
      <c r="J125" s="6">
        <v>2</v>
      </c>
      <c r="K125" s="3"/>
      <c r="L125" s="3"/>
      <c r="M125" s="3"/>
      <c r="N125" s="3"/>
      <c r="O125" s="3"/>
      <c r="P125" s="3"/>
    </row>
    <row r="126" spans="1:16" s="4" customFormat="1">
      <c r="A126" s="4" t="s">
        <v>120</v>
      </c>
      <c r="B126" s="18">
        <v>522.1</v>
      </c>
      <c r="C126" s="2">
        <f t="shared" si="22"/>
        <v>15</v>
      </c>
      <c r="D126" s="2">
        <f t="shared" si="31"/>
        <v>13</v>
      </c>
      <c r="E126" s="4">
        <v>13</v>
      </c>
      <c r="G126" s="2">
        <f t="shared" si="32"/>
        <v>2</v>
      </c>
      <c r="H126" s="1">
        <v>2</v>
      </c>
      <c r="I126" s="1"/>
      <c r="J126" s="6">
        <v>2</v>
      </c>
      <c r="K126" s="3"/>
      <c r="L126" s="3"/>
      <c r="M126" s="3"/>
      <c r="N126" s="3"/>
      <c r="O126" s="3"/>
      <c r="P126" s="3"/>
    </row>
    <row r="127" spans="1:16" s="4" customFormat="1" ht="25.5" customHeight="1">
      <c r="A127" s="4" t="s">
        <v>121</v>
      </c>
      <c r="B127" s="18">
        <v>522.20000000000005</v>
      </c>
      <c r="C127" s="2">
        <f t="shared" si="22"/>
        <v>40</v>
      </c>
      <c r="D127" s="2">
        <f t="shared" si="31"/>
        <v>20</v>
      </c>
      <c r="E127" s="4">
        <v>20</v>
      </c>
      <c r="G127" s="2">
        <f t="shared" si="32"/>
        <v>20</v>
      </c>
      <c r="H127" s="1">
        <v>5</v>
      </c>
      <c r="I127" s="1">
        <v>15</v>
      </c>
      <c r="J127" s="6">
        <v>2</v>
      </c>
      <c r="K127" s="3"/>
      <c r="L127" s="3"/>
      <c r="M127" s="3"/>
      <c r="N127" s="3"/>
      <c r="O127" s="3"/>
      <c r="P127" s="3"/>
    </row>
    <row r="128" spans="1:16" s="4" customFormat="1" ht="26.25" customHeight="1">
      <c r="A128" s="4" t="s">
        <v>97</v>
      </c>
      <c r="B128" s="18">
        <v>522.29999999999995</v>
      </c>
      <c r="C128" s="2">
        <f t="shared" si="22"/>
        <v>50</v>
      </c>
      <c r="D128" s="2">
        <f t="shared" si="31"/>
        <v>20</v>
      </c>
      <c r="E128" s="4">
        <v>20</v>
      </c>
      <c r="G128" s="2">
        <f t="shared" si="32"/>
        <v>30</v>
      </c>
      <c r="H128" s="1">
        <v>10</v>
      </c>
      <c r="I128" s="1">
        <v>20</v>
      </c>
      <c r="J128" s="6">
        <v>2</v>
      </c>
      <c r="K128" s="3"/>
      <c r="L128" s="3"/>
      <c r="M128" s="3"/>
      <c r="N128" s="3"/>
      <c r="O128" s="3"/>
      <c r="P128" s="3"/>
    </row>
    <row r="129" spans="1:16" s="4" customFormat="1">
      <c r="A129" s="35" t="s">
        <v>113</v>
      </c>
      <c r="B129" s="18">
        <v>522.4</v>
      </c>
      <c r="C129" s="2">
        <f t="shared" si="22"/>
        <v>15</v>
      </c>
      <c r="D129" s="2">
        <f t="shared" si="31"/>
        <v>10</v>
      </c>
      <c r="E129" s="4">
        <v>10</v>
      </c>
      <c r="G129" s="2">
        <f t="shared" si="32"/>
        <v>5</v>
      </c>
      <c r="H129" s="1">
        <v>5</v>
      </c>
      <c r="I129" s="1"/>
      <c r="J129" s="6"/>
      <c r="K129" s="3"/>
      <c r="L129" s="3"/>
      <c r="M129" s="3"/>
      <c r="N129" s="3"/>
      <c r="O129" s="3"/>
      <c r="P129" s="3"/>
    </row>
    <row r="130" spans="1:16" s="4" customFormat="1">
      <c r="A130" s="4" t="s">
        <v>109</v>
      </c>
      <c r="B130" s="18">
        <v>523.1</v>
      </c>
      <c r="C130" s="2">
        <f t="shared" si="22"/>
        <v>110</v>
      </c>
      <c r="D130" s="2">
        <f t="shared" si="31"/>
        <v>40</v>
      </c>
      <c r="E130" s="4">
        <v>40</v>
      </c>
      <c r="G130" s="2">
        <f t="shared" si="32"/>
        <v>70</v>
      </c>
      <c r="H130" s="1">
        <v>45</v>
      </c>
      <c r="I130" s="1">
        <v>25</v>
      </c>
      <c r="J130" s="6">
        <v>3</v>
      </c>
      <c r="K130" s="3"/>
      <c r="L130" s="3"/>
      <c r="M130" s="3"/>
      <c r="N130" s="3"/>
      <c r="O130" s="3"/>
      <c r="P130" s="3"/>
    </row>
    <row r="131" spans="1:16" s="4" customFormat="1" ht="13.5" customHeight="1">
      <c r="A131" s="4" t="s">
        <v>110</v>
      </c>
      <c r="B131" s="18">
        <v>523.20000000000005</v>
      </c>
      <c r="C131" s="2">
        <f t="shared" si="22"/>
        <v>60</v>
      </c>
      <c r="D131" s="2">
        <f t="shared" si="31"/>
        <v>25</v>
      </c>
      <c r="E131" s="4">
        <v>25</v>
      </c>
      <c r="G131" s="2">
        <f t="shared" si="32"/>
        <v>35</v>
      </c>
      <c r="H131" s="1">
        <v>15</v>
      </c>
      <c r="I131" s="1">
        <v>20</v>
      </c>
      <c r="J131" s="6">
        <v>3</v>
      </c>
      <c r="K131" s="3"/>
      <c r="L131" s="3"/>
      <c r="M131" s="3"/>
      <c r="N131" s="3"/>
      <c r="O131" s="3"/>
      <c r="P131" s="3"/>
    </row>
    <row r="132" spans="1:16" s="4" customFormat="1">
      <c r="A132" s="4" t="s">
        <v>55</v>
      </c>
      <c r="B132" s="18">
        <v>523.29999999999995</v>
      </c>
      <c r="C132" s="2">
        <f t="shared" si="22"/>
        <v>15</v>
      </c>
      <c r="D132" s="2">
        <f t="shared" si="31"/>
        <v>10</v>
      </c>
      <c r="E132" s="4">
        <v>10</v>
      </c>
      <c r="G132" s="2">
        <f t="shared" si="32"/>
        <v>5</v>
      </c>
      <c r="H132" s="1">
        <v>5</v>
      </c>
      <c r="I132" s="1"/>
      <c r="J132" s="6">
        <v>2</v>
      </c>
      <c r="K132" s="3"/>
      <c r="L132" s="3"/>
      <c r="M132" s="3"/>
      <c r="N132" s="3"/>
      <c r="O132" s="3"/>
      <c r="P132" s="3"/>
    </row>
    <row r="133" spans="1:16" s="4" customFormat="1">
      <c r="A133" s="4" t="s">
        <v>14</v>
      </c>
      <c r="B133" s="18">
        <v>524.1</v>
      </c>
      <c r="C133" s="2">
        <f t="shared" si="22"/>
        <v>60</v>
      </c>
      <c r="D133" s="2">
        <f t="shared" si="31"/>
        <v>27</v>
      </c>
      <c r="E133" s="4">
        <v>27</v>
      </c>
      <c r="G133" s="2">
        <f t="shared" si="32"/>
        <v>33</v>
      </c>
      <c r="H133" s="1">
        <v>13</v>
      </c>
      <c r="I133" s="1">
        <v>20</v>
      </c>
      <c r="J133" s="6">
        <v>2</v>
      </c>
      <c r="K133" s="3"/>
      <c r="L133" s="3"/>
      <c r="M133" s="3"/>
      <c r="N133" s="3"/>
      <c r="O133" s="3"/>
      <c r="P133" s="3"/>
    </row>
    <row r="134" spans="1:16" s="4" customFormat="1" ht="12.75" customHeight="1">
      <c r="A134" s="4" t="s">
        <v>73</v>
      </c>
      <c r="B134" s="18">
        <v>525.1</v>
      </c>
      <c r="C134" s="2">
        <f t="shared" si="22"/>
        <v>75</v>
      </c>
      <c r="D134" s="2">
        <f t="shared" si="31"/>
        <v>30</v>
      </c>
      <c r="E134" s="4">
        <v>30</v>
      </c>
      <c r="G134" s="2">
        <f t="shared" si="32"/>
        <v>45</v>
      </c>
      <c r="H134" s="1">
        <v>20</v>
      </c>
      <c r="I134" s="1">
        <v>25</v>
      </c>
      <c r="J134" s="6">
        <v>2</v>
      </c>
      <c r="K134" s="3"/>
      <c r="L134" s="3"/>
      <c r="M134" s="3"/>
      <c r="N134" s="3"/>
      <c r="O134" s="3"/>
      <c r="P134" s="3"/>
    </row>
    <row r="135" spans="1:16" s="4" customFormat="1" ht="13.5" customHeight="1">
      <c r="A135" s="4" t="s">
        <v>15</v>
      </c>
      <c r="B135" s="18">
        <v>525.20000000000005</v>
      </c>
      <c r="C135" s="2">
        <f t="shared" si="22"/>
        <v>55</v>
      </c>
      <c r="D135" s="2">
        <f t="shared" si="31"/>
        <v>25</v>
      </c>
      <c r="E135" s="4">
        <v>25</v>
      </c>
      <c r="G135" s="2">
        <f t="shared" si="32"/>
        <v>30</v>
      </c>
      <c r="H135" s="1">
        <v>10</v>
      </c>
      <c r="I135" s="1">
        <v>20</v>
      </c>
      <c r="J135" s="6">
        <v>1</v>
      </c>
      <c r="K135" s="3"/>
      <c r="L135" s="3"/>
      <c r="M135" s="3"/>
      <c r="N135" s="3"/>
      <c r="O135" s="3"/>
      <c r="P135" s="3"/>
    </row>
    <row r="136" spans="1:16" s="4" customFormat="1">
      <c r="A136" s="4" t="s">
        <v>130</v>
      </c>
      <c r="B136" s="18">
        <v>525.29999999999995</v>
      </c>
      <c r="C136" s="2">
        <f t="shared" si="22"/>
        <v>105</v>
      </c>
      <c r="D136" s="2">
        <f t="shared" si="31"/>
        <v>50</v>
      </c>
      <c r="E136" s="4">
        <v>50</v>
      </c>
      <c r="G136" s="2">
        <f t="shared" si="32"/>
        <v>55</v>
      </c>
      <c r="H136" s="1">
        <v>30</v>
      </c>
      <c r="I136" s="1">
        <v>25</v>
      </c>
      <c r="J136" s="6">
        <v>3</v>
      </c>
      <c r="K136" s="3"/>
      <c r="L136" s="3"/>
      <c r="M136" s="3"/>
      <c r="N136" s="3"/>
      <c r="O136" s="3"/>
      <c r="P136" s="3"/>
    </row>
    <row r="137" spans="1:16" s="4" customFormat="1">
      <c r="A137" s="4" t="s">
        <v>147</v>
      </c>
      <c r="B137" s="18">
        <v>525.4</v>
      </c>
      <c r="C137" s="2">
        <f t="shared" si="22"/>
        <v>45</v>
      </c>
      <c r="D137" s="2">
        <f t="shared" si="31"/>
        <v>20</v>
      </c>
      <c r="E137" s="4">
        <v>20</v>
      </c>
      <c r="G137" s="2">
        <f t="shared" si="32"/>
        <v>25</v>
      </c>
      <c r="H137" s="1">
        <v>25</v>
      </c>
      <c r="I137" s="1"/>
      <c r="J137" s="6">
        <v>1</v>
      </c>
      <c r="K137" s="3"/>
      <c r="L137" s="3"/>
      <c r="M137" s="3"/>
      <c r="N137" s="3"/>
      <c r="O137" s="3"/>
      <c r="P137" s="3"/>
    </row>
    <row r="138" spans="1:16" s="4" customFormat="1" ht="12.75" customHeight="1">
      <c r="A138" s="4" t="s">
        <v>20</v>
      </c>
      <c r="B138" s="18">
        <v>526.1</v>
      </c>
      <c r="C138" s="2">
        <f t="shared" si="22"/>
        <v>105</v>
      </c>
      <c r="D138" s="2">
        <f t="shared" si="31"/>
        <v>45</v>
      </c>
      <c r="E138" s="4">
        <v>45</v>
      </c>
      <c r="G138" s="2">
        <f t="shared" si="32"/>
        <v>60</v>
      </c>
      <c r="H138" s="1">
        <v>35</v>
      </c>
      <c r="I138" s="1">
        <v>25</v>
      </c>
      <c r="J138" s="6">
        <v>3</v>
      </c>
      <c r="K138" s="3"/>
      <c r="L138" s="3"/>
      <c r="M138" s="3"/>
      <c r="N138" s="3"/>
      <c r="O138" s="3"/>
      <c r="P138" s="3"/>
    </row>
    <row r="139" spans="1:16" s="4" customFormat="1">
      <c r="A139" s="4" t="s">
        <v>122</v>
      </c>
      <c r="B139" s="18">
        <v>526.20000000000005</v>
      </c>
      <c r="C139" s="2">
        <f t="shared" si="22"/>
        <v>285</v>
      </c>
      <c r="D139" s="2">
        <f t="shared" si="31"/>
        <v>95</v>
      </c>
      <c r="E139" s="4">
        <v>90</v>
      </c>
      <c r="F139" s="4">
        <v>5</v>
      </c>
      <c r="G139" s="2">
        <f t="shared" si="32"/>
        <v>190</v>
      </c>
      <c r="H139" s="1">
        <v>120</v>
      </c>
      <c r="I139" s="1">
        <v>70</v>
      </c>
      <c r="J139" s="6">
        <v>6</v>
      </c>
      <c r="K139" s="3"/>
      <c r="L139" s="3"/>
      <c r="M139" s="3"/>
      <c r="N139" s="3"/>
      <c r="O139" s="3"/>
      <c r="P139" s="3"/>
    </row>
    <row r="140" spans="1:16" s="4" customFormat="1" ht="12" customHeight="1">
      <c r="A140" s="4" t="s">
        <v>112</v>
      </c>
      <c r="B140" s="18">
        <v>526.29999999999995</v>
      </c>
      <c r="C140" s="2">
        <f t="shared" si="22"/>
        <v>50</v>
      </c>
      <c r="D140" s="2">
        <f t="shared" si="31"/>
        <v>40</v>
      </c>
      <c r="E140" s="4">
        <v>40</v>
      </c>
      <c r="G140" s="2">
        <f t="shared" si="32"/>
        <v>10</v>
      </c>
      <c r="H140" s="1">
        <v>10</v>
      </c>
      <c r="I140" s="1"/>
      <c r="J140" s="6">
        <v>1</v>
      </c>
      <c r="K140" s="3"/>
      <c r="L140" s="3"/>
      <c r="M140" s="3"/>
      <c r="N140" s="3"/>
      <c r="O140" s="3"/>
      <c r="P140" s="3"/>
    </row>
    <row r="141" spans="1:16" s="4" customFormat="1" ht="13.5" customHeight="1">
      <c r="A141" s="4" t="s">
        <v>106</v>
      </c>
      <c r="B141" s="18">
        <v>526.4</v>
      </c>
      <c r="C141" s="2">
        <f t="shared" si="22"/>
        <v>45</v>
      </c>
      <c r="D141" s="2">
        <f t="shared" si="31"/>
        <v>20</v>
      </c>
      <c r="E141" s="4">
        <v>20</v>
      </c>
      <c r="G141" s="2">
        <f t="shared" si="32"/>
        <v>25</v>
      </c>
      <c r="H141" s="1">
        <v>25</v>
      </c>
      <c r="I141" s="1"/>
      <c r="J141" s="6">
        <v>1</v>
      </c>
      <c r="K141" s="3"/>
      <c r="L141" s="3"/>
      <c r="M141" s="3"/>
      <c r="N141" s="3"/>
      <c r="O141" s="3"/>
      <c r="P141" s="3"/>
    </row>
    <row r="142" spans="1:16" s="4" customFormat="1" ht="13.5" customHeight="1">
      <c r="A142" s="4" t="s">
        <v>150</v>
      </c>
      <c r="B142" s="18">
        <v>526.5</v>
      </c>
      <c r="C142" s="2">
        <f t="shared" si="22"/>
        <v>70</v>
      </c>
      <c r="D142" s="2">
        <f t="shared" si="31"/>
        <v>35</v>
      </c>
      <c r="E142" s="4">
        <v>35</v>
      </c>
      <c r="G142" s="2">
        <f t="shared" si="32"/>
        <v>35</v>
      </c>
      <c r="H142" s="1">
        <v>35</v>
      </c>
      <c r="I142" s="1"/>
      <c r="J142" s="6">
        <v>2</v>
      </c>
      <c r="K142" s="3"/>
      <c r="L142" s="3"/>
      <c r="M142" s="3"/>
      <c r="N142" s="3"/>
      <c r="O142" s="3"/>
      <c r="P142" s="3"/>
    </row>
    <row r="143" spans="1:16" s="4" customFormat="1" ht="14.25" customHeight="1">
      <c r="A143" s="4" t="s">
        <v>111</v>
      </c>
      <c r="B143" s="18">
        <v>527.1</v>
      </c>
      <c r="C143" s="2">
        <f t="shared" si="22"/>
        <v>95</v>
      </c>
      <c r="D143" s="2">
        <f t="shared" si="31"/>
        <v>20</v>
      </c>
      <c r="E143" s="4">
        <v>20</v>
      </c>
      <c r="G143" s="2">
        <f t="shared" si="32"/>
        <v>75</v>
      </c>
      <c r="H143" s="1">
        <v>45</v>
      </c>
      <c r="I143" s="1">
        <v>30</v>
      </c>
      <c r="J143" s="6">
        <v>3</v>
      </c>
      <c r="K143" s="3"/>
      <c r="L143" s="3"/>
      <c r="M143" s="3"/>
      <c r="N143" s="3"/>
      <c r="O143" s="3"/>
      <c r="P143" s="3"/>
    </row>
    <row r="144" spans="1:16" s="4" customFormat="1" ht="25.5" customHeight="1">
      <c r="A144" s="4" t="s">
        <v>151</v>
      </c>
      <c r="B144" s="18">
        <v>527.20000000000005</v>
      </c>
      <c r="C144" s="2">
        <f t="shared" si="22"/>
        <v>35</v>
      </c>
      <c r="D144" s="2">
        <f t="shared" si="31"/>
        <v>15</v>
      </c>
      <c r="E144" s="4">
        <v>15</v>
      </c>
      <c r="G144" s="2">
        <f t="shared" si="32"/>
        <v>20</v>
      </c>
      <c r="H144" s="1">
        <v>5</v>
      </c>
      <c r="I144" s="1">
        <v>15</v>
      </c>
      <c r="J144" s="6"/>
      <c r="K144" s="3"/>
      <c r="L144" s="3"/>
      <c r="M144" s="3"/>
      <c r="N144" s="3"/>
      <c r="O144" s="3"/>
      <c r="P144" s="3"/>
    </row>
    <row r="145" spans="1:16" s="4" customFormat="1">
      <c r="A145" s="4" t="s">
        <v>133</v>
      </c>
      <c r="B145" s="18">
        <v>529.1</v>
      </c>
      <c r="C145" s="2">
        <f t="shared" si="22"/>
        <v>65</v>
      </c>
      <c r="D145" s="2">
        <f t="shared" si="31"/>
        <v>30</v>
      </c>
      <c r="E145" s="4">
        <v>25</v>
      </c>
      <c r="F145" s="4">
        <v>5</v>
      </c>
      <c r="G145" s="2">
        <f t="shared" si="32"/>
        <v>35</v>
      </c>
      <c r="H145" s="1">
        <v>15</v>
      </c>
      <c r="I145" s="1">
        <v>20</v>
      </c>
      <c r="J145" s="6">
        <v>4</v>
      </c>
      <c r="K145" s="3"/>
      <c r="L145" s="3"/>
      <c r="M145" s="3"/>
      <c r="N145" s="3"/>
      <c r="O145" s="3"/>
      <c r="P145" s="3"/>
    </row>
    <row r="146" spans="1:16" s="4" customFormat="1" ht="11.25" customHeight="1">
      <c r="B146" s="32"/>
      <c r="C146" s="2" t="s">
        <v>0</v>
      </c>
      <c r="D146" s="2"/>
      <c r="G146" s="2"/>
      <c r="H146" s="1"/>
      <c r="I146" s="1"/>
      <c r="J146" s="6"/>
      <c r="K146" s="3"/>
      <c r="L146" s="3"/>
      <c r="M146" s="3"/>
      <c r="N146" s="3"/>
      <c r="O146" s="3"/>
      <c r="P146" s="3"/>
    </row>
    <row r="147" spans="1:16" s="4" customFormat="1" ht="27.75" customHeight="1">
      <c r="A147" s="16" t="s">
        <v>167</v>
      </c>
      <c r="B147" s="20">
        <v>54</v>
      </c>
      <c r="C147" s="11">
        <f>SUM(C148:C154)</f>
        <v>610</v>
      </c>
      <c r="D147" s="11">
        <f>SUM(D148:D154)</f>
        <v>245</v>
      </c>
      <c r="E147" s="11">
        <f>SUM(E148:E154)</f>
        <v>245</v>
      </c>
      <c r="F147" s="11"/>
      <c r="G147" s="11">
        <f t="shared" ref="G147:J147" si="33">SUM(G148:G154)</f>
        <v>365</v>
      </c>
      <c r="H147" s="11">
        <f t="shared" si="33"/>
        <v>200</v>
      </c>
      <c r="I147" s="11">
        <f t="shared" si="33"/>
        <v>165</v>
      </c>
      <c r="J147" s="11">
        <f t="shared" si="33"/>
        <v>12</v>
      </c>
      <c r="K147" s="3"/>
      <c r="L147" s="3"/>
      <c r="M147" s="3"/>
      <c r="N147" s="3"/>
      <c r="O147" s="3"/>
      <c r="P147" s="3"/>
    </row>
    <row r="148" spans="1:16" s="4" customFormat="1" ht="26.25" customHeight="1">
      <c r="A148" s="4" t="s">
        <v>98</v>
      </c>
      <c r="B148" s="18">
        <v>541.1</v>
      </c>
      <c r="C148" s="2">
        <f t="shared" ref="C148:C210" si="34">SUM(D148+G148)</f>
        <v>175</v>
      </c>
      <c r="D148" s="2">
        <f t="shared" ref="D148:D154" si="35">SUM(E148+F148)</f>
        <v>35</v>
      </c>
      <c r="E148" s="4">
        <v>35</v>
      </c>
      <c r="G148" s="2">
        <f t="shared" ref="G148:G154" si="36">SUM(H148+I148)</f>
        <v>140</v>
      </c>
      <c r="H148" s="1">
        <v>95</v>
      </c>
      <c r="I148" s="1">
        <v>45</v>
      </c>
      <c r="J148" s="6">
        <v>3</v>
      </c>
      <c r="K148" s="3"/>
      <c r="L148" s="3"/>
      <c r="M148" s="3"/>
      <c r="N148" s="3"/>
      <c r="O148" s="3"/>
      <c r="P148" s="3"/>
    </row>
    <row r="149" spans="1:16" s="4" customFormat="1">
      <c r="A149" s="4" t="s">
        <v>99</v>
      </c>
      <c r="B149" s="18">
        <v>541.20000000000005</v>
      </c>
      <c r="C149" s="2">
        <f t="shared" si="34"/>
        <v>160</v>
      </c>
      <c r="D149" s="2">
        <f t="shared" si="35"/>
        <v>90</v>
      </c>
      <c r="E149" s="4">
        <v>90</v>
      </c>
      <c r="G149" s="2">
        <f t="shared" si="36"/>
        <v>70</v>
      </c>
      <c r="H149" s="1">
        <v>45</v>
      </c>
      <c r="I149" s="1">
        <v>25</v>
      </c>
      <c r="J149" s="6">
        <v>4</v>
      </c>
      <c r="K149" s="3"/>
      <c r="L149" s="3"/>
      <c r="M149" s="3"/>
      <c r="N149" s="3"/>
      <c r="O149" s="3"/>
      <c r="P149" s="3"/>
    </row>
    <row r="150" spans="1:16" s="4" customFormat="1" ht="25.5">
      <c r="A150" s="4" t="s">
        <v>123</v>
      </c>
      <c r="B150" s="18">
        <v>541.29999999999995</v>
      </c>
      <c r="C150" s="2">
        <f t="shared" si="34"/>
        <v>45</v>
      </c>
      <c r="D150" s="2">
        <f t="shared" si="35"/>
        <v>15</v>
      </c>
      <c r="E150" s="4">
        <v>15</v>
      </c>
      <c r="G150" s="2">
        <f t="shared" si="36"/>
        <v>30</v>
      </c>
      <c r="H150" s="1">
        <v>10</v>
      </c>
      <c r="I150" s="1">
        <v>20</v>
      </c>
      <c r="J150" s="6">
        <v>2</v>
      </c>
      <c r="K150" s="3"/>
      <c r="L150" s="3"/>
      <c r="M150" s="3"/>
      <c r="N150" s="3"/>
      <c r="O150" s="3"/>
      <c r="P150" s="3"/>
    </row>
    <row r="151" spans="1:16" s="4" customFormat="1" ht="15" customHeight="1">
      <c r="A151" s="4" t="s">
        <v>74</v>
      </c>
      <c r="B151" s="18">
        <v>542.1</v>
      </c>
      <c r="C151" s="2">
        <f t="shared" si="34"/>
        <v>75</v>
      </c>
      <c r="D151" s="2">
        <f t="shared" si="35"/>
        <v>40</v>
      </c>
      <c r="E151" s="4">
        <v>40</v>
      </c>
      <c r="G151" s="2">
        <f t="shared" si="36"/>
        <v>35</v>
      </c>
      <c r="H151" s="1">
        <v>10</v>
      </c>
      <c r="I151" s="1">
        <v>25</v>
      </c>
      <c r="J151" s="6">
        <v>1</v>
      </c>
      <c r="K151" s="3"/>
      <c r="L151" s="3"/>
      <c r="M151" s="3"/>
      <c r="N151" s="3"/>
      <c r="O151" s="3"/>
      <c r="P151" s="3"/>
    </row>
    <row r="152" spans="1:16" s="4" customFormat="1">
      <c r="A152" s="4" t="s">
        <v>101</v>
      </c>
      <c r="B152" s="18">
        <v>542.20000000000005</v>
      </c>
      <c r="C152" s="2">
        <f t="shared" si="34"/>
        <v>60</v>
      </c>
      <c r="D152" s="2">
        <f t="shared" si="35"/>
        <v>25</v>
      </c>
      <c r="E152" s="4">
        <v>25</v>
      </c>
      <c r="G152" s="2">
        <f t="shared" si="36"/>
        <v>35</v>
      </c>
      <c r="H152" s="1">
        <v>20</v>
      </c>
      <c r="I152" s="1">
        <v>15</v>
      </c>
      <c r="J152" s="6">
        <v>1</v>
      </c>
      <c r="K152" s="3"/>
      <c r="L152" s="3"/>
      <c r="M152" s="3"/>
      <c r="N152" s="3"/>
      <c r="O152" s="3"/>
      <c r="P152" s="3"/>
    </row>
    <row r="153" spans="1:16" s="4" customFormat="1">
      <c r="A153" s="4" t="s">
        <v>124</v>
      </c>
      <c r="B153" s="18">
        <v>543.1</v>
      </c>
      <c r="C153" s="2">
        <f t="shared" si="34"/>
        <v>45</v>
      </c>
      <c r="D153" s="2">
        <f t="shared" si="35"/>
        <v>15</v>
      </c>
      <c r="E153" s="4">
        <v>15</v>
      </c>
      <c r="G153" s="2">
        <f t="shared" si="36"/>
        <v>30</v>
      </c>
      <c r="H153" s="1">
        <v>10</v>
      </c>
      <c r="I153" s="1">
        <v>20</v>
      </c>
      <c r="J153" s="6"/>
      <c r="K153" s="3"/>
      <c r="L153" s="3"/>
      <c r="M153" s="3"/>
      <c r="N153" s="3"/>
      <c r="O153" s="3"/>
      <c r="P153" s="3"/>
    </row>
    <row r="154" spans="1:16" s="4" customFormat="1">
      <c r="A154" s="4" t="s">
        <v>75</v>
      </c>
      <c r="B154" s="18">
        <v>543.4</v>
      </c>
      <c r="C154" s="2">
        <f t="shared" si="34"/>
        <v>50</v>
      </c>
      <c r="D154" s="2">
        <f t="shared" si="35"/>
        <v>25</v>
      </c>
      <c r="E154" s="4">
        <v>25</v>
      </c>
      <c r="G154" s="2">
        <f t="shared" si="36"/>
        <v>25</v>
      </c>
      <c r="H154" s="1">
        <v>10</v>
      </c>
      <c r="I154" s="1">
        <v>15</v>
      </c>
      <c r="J154" s="6">
        <v>1</v>
      </c>
      <c r="K154" s="3"/>
      <c r="L154" s="3"/>
      <c r="M154" s="3"/>
      <c r="N154" s="3"/>
      <c r="O154" s="3"/>
      <c r="P154" s="3"/>
    </row>
    <row r="155" spans="1:16" s="4" customFormat="1" ht="10.5" customHeight="1">
      <c r="B155" s="32"/>
      <c r="C155" s="2" t="s">
        <v>0</v>
      </c>
      <c r="D155" s="2"/>
      <c r="G155" s="2"/>
      <c r="H155" s="1"/>
      <c r="I155" s="1"/>
      <c r="J155" s="6"/>
      <c r="K155" s="3"/>
      <c r="L155" s="3"/>
      <c r="M155" s="3"/>
      <c r="N155" s="3"/>
      <c r="O155" s="3"/>
      <c r="P155" s="3"/>
    </row>
    <row r="156" spans="1:16" s="4" customFormat="1" ht="28.5" customHeight="1">
      <c r="A156" s="16" t="s">
        <v>168</v>
      </c>
      <c r="B156" s="20">
        <v>55</v>
      </c>
      <c r="C156" s="11">
        <f>SUM(C157:C159)</f>
        <v>80</v>
      </c>
      <c r="D156" s="11">
        <f>SUM(D157:D159)</f>
        <v>45</v>
      </c>
      <c r="E156" s="11">
        <f t="shared" ref="E156:J156" si="37">SUM(E157:E159)</f>
        <v>40</v>
      </c>
      <c r="F156" s="11">
        <f t="shared" si="37"/>
        <v>5</v>
      </c>
      <c r="G156" s="11">
        <f t="shared" si="37"/>
        <v>35</v>
      </c>
      <c r="H156" s="11">
        <f t="shared" si="37"/>
        <v>20</v>
      </c>
      <c r="I156" s="11">
        <f t="shared" si="37"/>
        <v>15</v>
      </c>
      <c r="J156" s="11">
        <f t="shared" si="37"/>
        <v>1</v>
      </c>
      <c r="K156" s="3"/>
      <c r="L156" s="3"/>
      <c r="M156" s="3"/>
      <c r="N156" s="3"/>
      <c r="O156" s="3"/>
      <c r="P156" s="3"/>
    </row>
    <row r="157" spans="1:16" s="4" customFormat="1" ht="13.5" customHeight="1">
      <c r="A157" s="4" t="s">
        <v>5</v>
      </c>
      <c r="B157" s="18">
        <v>551.1</v>
      </c>
      <c r="C157" s="2">
        <f t="shared" si="34"/>
        <v>20</v>
      </c>
      <c r="D157" s="2">
        <f>SUM(E157+F157)</f>
        <v>15</v>
      </c>
      <c r="E157" s="4">
        <v>15</v>
      </c>
      <c r="G157" s="2">
        <f>SUM(H157+I157)</f>
        <v>5</v>
      </c>
      <c r="H157" s="1">
        <v>5</v>
      </c>
      <c r="I157" s="1"/>
      <c r="J157" s="6"/>
      <c r="K157" s="3"/>
      <c r="L157" s="3"/>
      <c r="M157" s="3"/>
      <c r="N157" s="3"/>
      <c r="O157" s="3"/>
      <c r="P157" s="3"/>
    </row>
    <row r="158" spans="1:16" s="4" customFormat="1" ht="25.5" customHeight="1">
      <c r="A158" s="4" t="s">
        <v>44</v>
      </c>
      <c r="B158" s="18">
        <v>551.20000000000005</v>
      </c>
      <c r="C158" s="2">
        <f t="shared" si="34"/>
        <v>45</v>
      </c>
      <c r="D158" s="2">
        <f>SUM(E158+F158)</f>
        <v>20</v>
      </c>
      <c r="E158" s="4">
        <v>15</v>
      </c>
      <c r="F158" s="4">
        <v>5</v>
      </c>
      <c r="G158" s="2">
        <f>SUM(H158+I158)</f>
        <v>25</v>
      </c>
      <c r="H158" s="1">
        <v>10</v>
      </c>
      <c r="I158" s="1">
        <v>15</v>
      </c>
      <c r="J158" s="6">
        <v>1</v>
      </c>
      <c r="K158" s="3"/>
      <c r="L158" s="3"/>
      <c r="M158" s="3"/>
      <c r="N158" s="3"/>
      <c r="O158" s="3"/>
      <c r="P158" s="3"/>
    </row>
    <row r="159" spans="1:16" s="4" customFormat="1">
      <c r="A159" s="4" t="s">
        <v>56</v>
      </c>
      <c r="B159" s="18">
        <v>552.20000000000005</v>
      </c>
      <c r="C159" s="2">
        <f t="shared" si="34"/>
        <v>15</v>
      </c>
      <c r="D159" s="2">
        <f>SUM(E159+F159)</f>
        <v>10</v>
      </c>
      <c r="E159" s="4">
        <v>10</v>
      </c>
      <c r="G159" s="2">
        <f>SUM(H159+I159)</f>
        <v>5</v>
      </c>
      <c r="H159" s="1">
        <v>5</v>
      </c>
      <c r="I159" s="1"/>
      <c r="J159" s="6"/>
      <c r="K159" s="3"/>
      <c r="L159" s="3"/>
      <c r="M159" s="3"/>
      <c r="N159" s="3"/>
      <c r="O159" s="3"/>
      <c r="P159" s="3"/>
    </row>
    <row r="160" spans="1:16" s="4" customFormat="1" ht="9" customHeight="1">
      <c r="B160" s="32"/>
      <c r="C160" s="2" t="s">
        <v>0</v>
      </c>
      <c r="D160" s="2"/>
      <c r="G160" s="2"/>
      <c r="H160" s="1"/>
      <c r="I160" s="1"/>
      <c r="J160" s="6"/>
      <c r="K160" s="3"/>
      <c r="L160" s="3"/>
      <c r="M160" s="3"/>
      <c r="N160" s="3"/>
      <c r="O160" s="3"/>
      <c r="P160" s="3"/>
    </row>
    <row r="161" spans="1:16" s="4" customFormat="1">
      <c r="A161" s="16" t="s">
        <v>169</v>
      </c>
      <c r="B161" s="20">
        <v>58</v>
      </c>
      <c r="C161" s="11">
        <f>SUM(C162:C173)</f>
        <v>659</v>
      </c>
      <c r="D161" s="11">
        <f>SUM(D162:D173)</f>
        <v>214</v>
      </c>
      <c r="E161" s="11">
        <f t="shared" ref="E161:J161" si="38">SUM(E162:E173)</f>
        <v>214</v>
      </c>
      <c r="F161" s="11"/>
      <c r="G161" s="11">
        <f t="shared" si="38"/>
        <v>445</v>
      </c>
      <c r="H161" s="11">
        <f t="shared" si="38"/>
        <v>290</v>
      </c>
      <c r="I161" s="11">
        <f t="shared" si="38"/>
        <v>155</v>
      </c>
      <c r="J161" s="11">
        <f t="shared" si="38"/>
        <v>17</v>
      </c>
      <c r="K161" s="3"/>
      <c r="L161" s="3"/>
      <c r="M161" s="3"/>
      <c r="N161" s="3"/>
      <c r="O161" s="3"/>
      <c r="P161" s="3"/>
    </row>
    <row r="162" spans="1:16" s="4" customFormat="1" ht="12.75" customHeight="1">
      <c r="A162" s="4" t="s">
        <v>125</v>
      </c>
      <c r="B162" s="18">
        <v>581.1</v>
      </c>
      <c r="C162" s="2">
        <f t="shared" si="34"/>
        <v>75</v>
      </c>
      <c r="D162" s="2">
        <f t="shared" ref="D162:D173" si="39">SUM(E162+F162)</f>
        <v>25</v>
      </c>
      <c r="E162" s="4">
        <v>25</v>
      </c>
      <c r="G162" s="2">
        <f t="shared" ref="G162:G173" si="40">SUM(H162+I162)</f>
        <v>50</v>
      </c>
      <c r="H162" s="1">
        <v>50</v>
      </c>
      <c r="I162" s="1"/>
      <c r="J162" s="6">
        <v>2</v>
      </c>
      <c r="K162" s="3"/>
      <c r="L162" s="3"/>
      <c r="M162" s="3"/>
      <c r="N162" s="3"/>
      <c r="O162" s="3"/>
      <c r="P162" s="3"/>
    </row>
    <row r="163" spans="1:16" s="4" customFormat="1">
      <c r="A163" s="4" t="s">
        <v>100</v>
      </c>
      <c r="B163" s="18">
        <v>581.20000000000005</v>
      </c>
      <c r="C163" s="2">
        <f t="shared" si="34"/>
        <v>35</v>
      </c>
      <c r="D163" s="2">
        <f t="shared" si="39"/>
        <v>10</v>
      </c>
      <c r="E163" s="4">
        <v>10</v>
      </c>
      <c r="G163" s="2">
        <f t="shared" si="40"/>
        <v>25</v>
      </c>
      <c r="H163" s="1">
        <v>10</v>
      </c>
      <c r="I163" s="1">
        <v>15</v>
      </c>
      <c r="J163" s="6"/>
      <c r="K163" s="3"/>
      <c r="L163" s="3"/>
      <c r="M163" s="3"/>
      <c r="N163" s="3"/>
      <c r="O163" s="3"/>
      <c r="P163" s="3"/>
    </row>
    <row r="164" spans="1:16" s="4" customFormat="1">
      <c r="A164" s="4" t="s">
        <v>63</v>
      </c>
      <c r="B164" s="18">
        <v>581.4</v>
      </c>
      <c r="C164" s="2">
        <f t="shared" si="34"/>
        <v>50</v>
      </c>
      <c r="D164" s="2">
        <f t="shared" si="39"/>
        <v>15</v>
      </c>
      <c r="E164" s="4">
        <v>15</v>
      </c>
      <c r="G164" s="2">
        <f t="shared" si="40"/>
        <v>35</v>
      </c>
      <c r="H164" s="1">
        <v>35</v>
      </c>
      <c r="I164" s="1"/>
      <c r="J164" s="6">
        <v>2</v>
      </c>
      <c r="K164" s="3"/>
      <c r="L164" s="3"/>
      <c r="M164" s="3"/>
      <c r="N164" s="3"/>
      <c r="O164" s="3"/>
      <c r="P164" s="3"/>
    </row>
    <row r="165" spans="1:16" s="4" customFormat="1">
      <c r="A165" s="4" t="s">
        <v>142</v>
      </c>
      <c r="B165" s="18">
        <v>582.1</v>
      </c>
      <c r="C165" s="2">
        <f t="shared" si="34"/>
        <v>149</v>
      </c>
      <c r="D165" s="2">
        <f t="shared" si="39"/>
        <v>34</v>
      </c>
      <c r="E165" s="4">
        <v>34</v>
      </c>
      <c r="G165" s="2">
        <f t="shared" si="40"/>
        <v>115</v>
      </c>
      <c r="H165" s="1">
        <v>75</v>
      </c>
      <c r="I165" s="1">
        <v>40</v>
      </c>
      <c r="J165" s="6">
        <v>2</v>
      </c>
      <c r="K165" s="3"/>
      <c r="L165" s="3"/>
      <c r="M165" s="3"/>
      <c r="N165" s="3"/>
      <c r="O165" s="3"/>
      <c r="P165" s="3"/>
    </row>
    <row r="166" spans="1:16" s="4" customFormat="1" ht="27" customHeight="1">
      <c r="A166" s="4" t="s">
        <v>126</v>
      </c>
      <c r="B166" s="18">
        <v>582.20000000000005</v>
      </c>
      <c r="C166" s="2">
        <f t="shared" si="34"/>
        <v>25</v>
      </c>
      <c r="D166" s="2">
        <f t="shared" si="39"/>
        <v>15</v>
      </c>
      <c r="E166" s="4">
        <v>15</v>
      </c>
      <c r="G166" s="2">
        <f t="shared" si="40"/>
        <v>10</v>
      </c>
      <c r="H166" s="1">
        <v>10</v>
      </c>
      <c r="I166" s="1"/>
      <c r="J166" s="6"/>
      <c r="K166" s="3"/>
      <c r="L166" s="3"/>
      <c r="M166" s="3"/>
      <c r="N166" s="3"/>
      <c r="O166" s="3"/>
      <c r="P166" s="3"/>
    </row>
    <row r="167" spans="1:16" s="4" customFormat="1">
      <c r="A167" s="4" t="s">
        <v>143</v>
      </c>
      <c r="B167" s="18">
        <v>582.4</v>
      </c>
      <c r="C167" s="2">
        <f t="shared" si="34"/>
        <v>40</v>
      </c>
      <c r="D167" s="2">
        <f t="shared" si="39"/>
        <v>20</v>
      </c>
      <c r="E167" s="4">
        <v>20</v>
      </c>
      <c r="G167" s="2">
        <f t="shared" si="40"/>
        <v>20</v>
      </c>
      <c r="H167" s="1">
        <v>5</v>
      </c>
      <c r="I167" s="1">
        <v>15</v>
      </c>
      <c r="J167" s="6">
        <v>2</v>
      </c>
      <c r="K167" s="3"/>
      <c r="L167" s="3"/>
      <c r="M167" s="3"/>
      <c r="N167" s="3"/>
      <c r="O167" s="3"/>
      <c r="P167" s="3"/>
    </row>
    <row r="168" spans="1:16" s="4" customFormat="1" ht="14.25" customHeight="1">
      <c r="A168" s="35" t="s">
        <v>117</v>
      </c>
      <c r="B168" s="18">
        <v>582.5</v>
      </c>
      <c r="C168" s="2">
        <f t="shared" si="34"/>
        <v>55</v>
      </c>
      <c r="D168" s="2">
        <f t="shared" si="39"/>
        <v>15</v>
      </c>
      <c r="E168" s="4">
        <v>15</v>
      </c>
      <c r="G168" s="2">
        <f t="shared" si="40"/>
        <v>40</v>
      </c>
      <c r="H168" s="1">
        <v>15</v>
      </c>
      <c r="I168" s="1">
        <v>25</v>
      </c>
      <c r="J168" s="6">
        <v>2</v>
      </c>
      <c r="K168" s="3"/>
      <c r="L168" s="3"/>
      <c r="M168" s="3"/>
      <c r="N168" s="3"/>
      <c r="O168" s="3"/>
      <c r="P168" s="3"/>
    </row>
    <row r="169" spans="1:16" s="4" customFormat="1">
      <c r="A169" s="4" t="s">
        <v>131</v>
      </c>
      <c r="B169" s="18">
        <v>582.6</v>
      </c>
      <c r="C169" s="2">
        <f t="shared" si="34"/>
        <v>35</v>
      </c>
      <c r="D169" s="2">
        <f t="shared" si="39"/>
        <v>15</v>
      </c>
      <c r="E169" s="4">
        <v>15</v>
      </c>
      <c r="G169" s="2">
        <f t="shared" si="40"/>
        <v>20</v>
      </c>
      <c r="H169" s="1">
        <v>10</v>
      </c>
      <c r="I169" s="1">
        <v>10</v>
      </c>
      <c r="J169" s="6"/>
      <c r="K169" s="3"/>
      <c r="L169" s="3"/>
      <c r="M169" s="3"/>
      <c r="N169" s="3"/>
      <c r="O169" s="3"/>
      <c r="P169" s="3"/>
    </row>
    <row r="170" spans="1:16" s="4" customFormat="1" ht="25.5">
      <c r="A170" s="4" t="s">
        <v>102</v>
      </c>
      <c r="B170" s="18">
        <v>582.70000000000005</v>
      </c>
      <c r="C170" s="2">
        <f t="shared" si="34"/>
        <v>85</v>
      </c>
      <c r="D170" s="2">
        <f t="shared" si="39"/>
        <v>25</v>
      </c>
      <c r="E170" s="4">
        <v>25</v>
      </c>
      <c r="G170" s="2">
        <f t="shared" si="40"/>
        <v>60</v>
      </c>
      <c r="H170" s="1">
        <v>35</v>
      </c>
      <c r="I170" s="1">
        <v>25</v>
      </c>
      <c r="J170" s="6">
        <v>3</v>
      </c>
      <c r="K170" s="3"/>
      <c r="L170" s="3"/>
      <c r="M170" s="3"/>
      <c r="N170" s="3"/>
      <c r="O170" s="3"/>
      <c r="P170" s="3"/>
    </row>
    <row r="171" spans="1:16" s="4" customFormat="1">
      <c r="A171" s="4" t="s">
        <v>47</v>
      </c>
      <c r="B171" s="18">
        <v>583.1</v>
      </c>
      <c r="C171" s="2">
        <f t="shared" si="34"/>
        <v>15</v>
      </c>
      <c r="D171" s="2">
        <f t="shared" si="39"/>
        <v>10</v>
      </c>
      <c r="E171" s="4">
        <v>10</v>
      </c>
      <c r="G171" s="2">
        <f t="shared" si="40"/>
        <v>5</v>
      </c>
      <c r="H171" s="1">
        <v>5</v>
      </c>
      <c r="I171" s="1"/>
      <c r="J171" s="6"/>
      <c r="K171" s="3"/>
      <c r="L171" s="3"/>
      <c r="M171" s="3"/>
      <c r="N171" s="3"/>
      <c r="O171" s="3"/>
      <c r="P171" s="3"/>
    </row>
    <row r="172" spans="1:16" s="4" customFormat="1">
      <c r="A172" s="4" t="s">
        <v>38</v>
      </c>
      <c r="B172" s="18">
        <v>584.20000000000005</v>
      </c>
      <c r="C172" s="2">
        <f t="shared" si="34"/>
        <v>30</v>
      </c>
      <c r="D172" s="2">
        <f t="shared" si="39"/>
        <v>15</v>
      </c>
      <c r="E172" s="4">
        <v>15</v>
      </c>
      <c r="G172" s="2">
        <f t="shared" si="40"/>
        <v>15</v>
      </c>
      <c r="H172" s="1">
        <v>15</v>
      </c>
      <c r="I172" s="1"/>
      <c r="J172" s="6">
        <v>2</v>
      </c>
      <c r="K172" s="3"/>
      <c r="L172" s="3"/>
      <c r="M172" s="3"/>
      <c r="N172" s="3"/>
      <c r="O172" s="3"/>
      <c r="P172" s="3"/>
    </row>
    <row r="173" spans="1:16" s="4" customFormat="1" ht="12" customHeight="1">
      <c r="A173" s="4" t="s">
        <v>16</v>
      </c>
      <c r="B173" s="18">
        <v>584.29999999999995</v>
      </c>
      <c r="C173" s="2">
        <f t="shared" si="34"/>
        <v>65</v>
      </c>
      <c r="D173" s="2">
        <f t="shared" si="39"/>
        <v>15</v>
      </c>
      <c r="E173" s="4">
        <v>15</v>
      </c>
      <c r="G173" s="2">
        <f t="shared" si="40"/>
        <v>50</v>
      </c>
      <c r="H173" s="1">
        <v>25</v>
      </c>
      <c r="I173" s="1">
        <v>25</v>
      </c>
      <c r="J173" s="6">
        <v>2</v>
      </c>
      <c r="K173" s="3"/>
      <c r="L173" s="3"/>
      <c r="M173" s="3"/>
      <c r="N173" s="3"/>
      <c r="O173" s="3"/>
      <c r="P173" s="3"/>
    </row>
    <row r="174" spans="1:16" s="4" customFormat="1" ht="6.75" customHeight="1">
      <c r="B174" s="32"/>
      <c r="C174" s="2" t="s">
        <v>0</v>
      </c>
      <c r="D174" s="2"/>
      <c r="G174" s="2"/>
      <c r="H174" s="1"/>
      <c r="I174" s="1"/>
      <c r="J174" s="6"/>
      <c r="K174" s="3"/>
      <c r="L174" s="3"/>
      <c r="M174" s="3"/>
      <c r="N174" s="3"/>
      <c r="O174" s="3"/>
      <c r="P174" s="3"/>
    </row>
    <row r="175" spans="1:16" s="4" customFormat="1" ht="12" customHeight="1">
      <c r="A175" s="16" t="s">
        <v>170</v>
      </c>
      <c r="B175" s="20">
        <v>61</v>
      </c>
      <c r="C175" s="11">
        <f>SUM(C176:C177)</f>
        <v>90</v>
      </c>
      <c r="D175" s="11">
        <f>SUM(D176:D177)</f>
        <v>45</v>
      </c>
      <c r="E175" s="11">
        <f t="shared" ref="E175:J175" si="41">SUM(E176:E177)</f>
        <v>45</v>
      </c>
      <c r="F175" s="11"/>
      <c r="G175" s="11">
        <f t="shared" si="41"/>
        <v>45</v>
      </c>
      <c r="H175" s="11">
        <f t="shared" si="41"/>
        <v>15</v>
      </c>
      <c r="I175" s="11">
        <f t="shared" si="41"/>
        <v>30</v>
      </c>
      <c r="J175" s="11">
        <f t="shared" si="41"/>
        <v>2</v>
      </c>
      <c r="K175" s="3"/>
      <c r="L175" s="3"/>
      <c r="M175" s="3"/>
      <c r="N175" s="3"/>
      <c r="O175" s="3"/>
      <c r="P175" s="3"/>
    </row>
    <row r="176" spans="1:16" s="4" customFormat="1">
      <c r="A176" s="4" t="s">
        <v>17</v>
      </c>
      <c r="B176" s="18">
        <v>613.1</v>
      </c>
      <c r="C176" s="2">
        <f t="shared" si="34"/>
        <v>50</v>
      </c>
      <c r="D176" s="2">
        <f>SUM(E176+F176)</f>
        <v>25</v>
      </c>
      <c r="E176" s="4">
        <v>25</v>
      </c>
      <c r="G176" s="2">
        <f>SUM(H176+I176)</f>
        <v>25</v>
      </c>
      <c r="H176" s="1">
        <v>10</v>
      </c>
      <c r="I176" s="1">
        <v>15</v>
      </c>
      <c r="J176" s="6"/>
      <c r="K176" s="3"/>
      <c r="L176" s="3"/>
      <c r="M176" s="3"/>
      <c r="N176" s="3"/>
      <c r="O176" s="3"/>
      <c r="P176" s="3"/>
    </row>
    <row r="177" spans="1:16" s="4" customFormat="1" ht="14.25" customHeight="1">
      <c r="A177" s="4" t="s">
        <v>19</v>
      </c>
      <c r="B177" s="18">
        <v>616.1</v>
      </c>
      <c r="C177" s="2">
        <f t="shared" si="34"/>
        <v>40</v>
      </c>
      <c r="D177" s="2">
        <f>SUM(E177+F177)</f>
        <v>20</v>
      </c>
      <c r="E177" s="4">
        <v>20</v>
      </c>
      <c r="G177" s="2">
        <f>SUM(H177+I177)</f>
        <v>20</v>
      </c>
      <c r="H177" s="1">
        <v>5</v>
      </c>
      <c r="I177" s="1">
        <v>15</v>
      </c>
      <c r="J177" s="6">
        <v>2</v>
      </c>
      <c r="K177" s="3"/>
      <c r="L177" s="3"/>
      <c r="M177" s="3"/>
      <c r="N177" s="3"/>
      <c r="O177" s="3"/>
      <c r="P177" s="3"/>
    </row>
    <row r="178" spans="1:16" s="4" customFormat="1" ht="6.75" customHeight="1">
      <c r="B178" s="32"/>
      <c r="C178" s="2" t="s">
        <v>0</v>
      </c>
      <c r="D178" s="2"/>
      <c r="G178" s="2"/>
      <c r="H178" s="1"/>
      <c r="I178" s="1"/>
      <c r="J178" s="6"/>
      <c r="K178" s="3"/>
      <c r="L178" s="3"/>
      <c r="M178" s="3"/>
      <c r="N178" s="3"/>
      <c r="O178" s="3"/>
      <c r="P178" s="3"/>
    </row>
    <row r="179" spans="1:16" s="4" customFormat="1">
      <c r="A179" s="16" t="s">
        <v>171</v>
      </c>
      <c r="B179" s="36">
        <v>81</v>
      </c>
      <c r="C179" s="11">
        <f>SUM(C180)</f>
        <v>247</v>
      </c>
      <c r="D179" s="11">
        <f>SUM(D180)</f>
        <v>28</v>
      </c>
      <c r="E179" s="11">
        <f t="shared" ref="E179:J179" si="42">SUM(E180)</f>
        <v>28</v>
      </c>
      <c r="F179" s="11"/>
      <c r="G179" s="11">
        <f t="shared" si="42"/>
        <v>219</v>
      </c>
      <c r="H179" s="11">
        <f t="shared" si="42"/>
        <v>144</v>
      </c>
      <c r="I179" s="11">
        <f t="shared" si="42"/>
        <v>75</v>
      </c>
      <c r="J179" s="11">
        <f t="shared" si="42"/>
        <v>3</v>
      </c>
      <c r="K179" s="3"/>
      <c r="L179" s="3"/>
      <c r="M179" s="3"/>
      <c r="N179" s="3"/>
      <c r="O179" s="3"/>
      <c r="P179" s="3"/>
    </row>
    <row r="180" spans="1:16" s="4" customFormat="1" ht="12" customHeight="1">
      <c r="A180" s="4" t="s">
        <v>45</v>
      </c>
      <c r="B180" s="18">
        <v>812.1</v>
      </c>
      <c r="C180" s="2">
        <f t="shared" si="34"/>
        <v>247</v>
      </c>
      <c r="D180" s="2">
        <f>SUM(E180+F180)</f>
        <v>28</v>
      </c>
      <c r="E180" s="4">
        <v>28</v>
      </c>
      <c r="G180" s="2">
        <f>SUM(H180+I180)</f>
        <v>219</v>
      </c>
      <c r="H180" s="1">
        <v>144</v>
      </c>
      <c r="I180" s="1">
        <v>75</v>
      </c>
      <c r="J180" s="6">
        <v>3</v>
      </c>
      <c r="K180" s="3"/>
      <c r="L180" s="3"/>
      <c r="M180" s="3"/>
      <c r="N180" s="3"/>
      <c r="O180" s="3"/>
      <c r="P180" s="3"/>
    </row>
    <row r="181" spans="1:16" s="4" customFormat="1" ht="4.5" customHeight="1">
      <c r="B181" s="32"/>
      <c r="C181" s="2" t="s">
        <v>0</v>
      </c>
      <c r="D181" s="2"/>
      <c r="G181" s="2"/>
      <c r="H181" s="1"/>
      <c r="I181" s="1"/>
      <c r="J181" s="6"/>
      <c r="K181" s="3"/>
      <c r="L181" s="3"/>
      <c r="M181" s="3"/>
      <c r="N181" s="3"/>
      <c r="O181" s="3"/>
      <c r="P181" s="3"/>
    </row>
    <row r="182" spans="1:16" s="4" customFormat="1" ht="12" customHeight="1">
      <c r="A182" s="13" t="s">
        <v>172</v>
      </c>
      <c r="B182" s="32">
        <v>82</v>
      </c>
      <c r="C182" s="11">
        <f>SUM(C183:C186)</f>
        <v>279</v>
      </c>
      <c r="D182" s="11">
        <f>SUM(D183:D186)</f>
        <v>70</v>
      </c>
      <c r="E182" s="11">
        <f>SUM(E183:E186)</f>
        <v>70</v>
      </c>
      <c r="F182" s="11"/>
      <c r="G182" s="11">
        <f t="shared" ref="G182:J182" si="43">SUM(G183:G186)</f>
        <v>209</v>
      </c>
      <c r="H182" s="11">
        <f t="shared" si="43"/>
        <v>159</v>
      </c>
      <c r="I182" s="11">
        <f t="shared" si="43"/>
        <v>50</v>
      </c>
      <c r="J182" s="11">
        <f t="shared" si="43"/>
        <v>8</v>
      </c>
      <c r="K182" s="3"/>
      <c r="L182" s="3"/>
      <c r="M182" s="3"/>
      <c r="N182" s="3"/>
      <c r="O182" s="3"/>
      <c r="P182" s="3"/>
    </row>
    <row r="183" spans="1:16" s="4" customFormat="1" ht="12.75" customHeight="1">
      <c r="A183" s="4" t="s">
        <v>127</v>
      </c>
      <c r="B183" s="18">
        <v>821.1</v>
      </c>
      <c r="C183" s="2">
        <f t="shared" si="34"/>
        <v>95</v>
      </c>
      <c r="D183" s="2">
        <f>SUM(E183+F183)</f>
        <v>25</v>
      </c>
      <c r="E183" s="4">
        <v>25</v>
      </c>
      <c r="G183" s="2">
        <f>SUM(H183+I183)</f>
        <v>70</v>
      </c>
      <c r="H183" s="1">
        <v>45</v>
      </c>
      <c r="I183" s="1">
        <v>25</v>
      </c>
      <c r="J183" s="6">
        <v>3</v>
      </c>
      <c r="K183" s="3"/>
      <c r="L183" s="3"/>
      <c r="M183" s="3"/>
      <c r="N183" s="3"/>
      <c r="O183" s="3"/>
      <c r="P183" s="3"/>
    </row>
    <row r="184" spans="1:16" s="4" customFormat="1" ht="12.75" customHeight="1">
      <c r="A184" s="4" t="s">
        <v>128</v>
      </c>
      <c r="B184" s="18">
        <v>822.1</v>
      </c>
      <c r="C184" s="2">
        <f t="shared" si="34"/>
        <v>95</v>
      </c>
      <c r="D184" s="2">
        <f>SUM(E184+F184)</f>
        <v>20</v>
      </c>
      <c r="E184" s="4">
        <v>20</v>
      </c>
      <c r="G184" s="2">
        <f>SUM(H184+I184)</f>
        <v>75</v>
      </c>
      <c r="H184" s="1">
        <v>50</v>
      </c>
      <c r="I184" s="1">
        <v>25</v>
      </c>
      <c r="J184" s="6">
        <v>2</v>
      </c>
      <c r="K184" s="3"/>
      <c r="L184" s="3"/>
      <c r="M184" s="3"/>
      <c r="N184" s="3"/>
      <c r="O184" s="3"/>
      <c r="P184" s="3"/>
    </row>
    <row r="185" spans="1:16" s="4" customFormat="1">
      <c r="A185" s="4" t="s">
        <v>129</v>
      </c>
      <c r="B185" s="18">
        <v>823.1</v>
      </c>
      <c r="C185" s="2">
        <f t="shared" si="34"/>
        <v>65</v>
      </c>
      <c r="D185" s="2">
        <f>SUM(E185+F185)</f>
        <v>20</v>
      </c>
      <c r="E185" s="4">
        <v>20</v>
      </c>
      <c r="G185" s="2">
        <f>SUM(H185+I185)</f>
        <v>45</v>
      </c>
      <c r="H185" s="1">
        <v>45</v>
      </c>
      <c r="I185" s="1"/>
      <c r="J185" s="6">
        <v>2</v>
      </c>
      <c r="K185" s="3"/>
      <c r="L185" s="3"/>
      <c r="M185" s="3"/>
      <c r="N185" s="3"/>
      <c r="O185" s="3"/>
      <c r="P185" s="3"/>
    </row>
    <row r="186" spans="1:16" s="4" customFormat="1">
      <c r="A186" s="4" t="s">
        <v>154</v>
      </c>
      <c r="B186" s="32">
        <v>824.1</v>
      </c>
      <c r="C186" s="2">
        <f t="shared" si="34"/>
        <v>24</v>
      </c>
      <c r="D186" s="2">
        <f>SUM(E186+F186)</f>
        <v>5</v>
      </c>
      <c r="E186" s="4">
        <v>5</v>
      </c>
      <c r="G186" s="2">
        <f>SUM(H186+I186)</f>
        <v>19</v>
      </c>
      <c r="H186" s="1">
        <v>19</v>
      </c>
      <c r="I186" s="1"/>
      <c r="J186" s="6">
        <v>1</v>
      </c>
      <c r="K186" s="3"/>
      <c r="L186" s="3"/>
      <c r="M186" s="3"/>
      <c r="N186" s="3"/>
      <c r="O186" s="3"/>
      <c r="P186" s="3"/>
    </row>
    <row r="187" spans="1:16" s="4" customFormat="1" ht="6" customHeight="1">
      <c r="B187" s="32"/>
      <c r="C187" s="2" t="s">
        <v>0</v>
      </c>
      <c r="D187" s="2"/>
      <c r="G187" s="2"/>
      <c r="H187" s="1"/>
      <c r="I187" s="1"/>
      <c r="J187" s="6"/>
      <c r="K187" s="3"/>
      <c r="L187" s="3"/>
      <c r="M187" s="3"/>
      <c r="N187" s="3"/>
      <c r="O187" s="3"/>
      <c r="P187" s="3"/>
    </row>
    <row r="188" spans="1:16" s="4" customFormat="1">
      <c r="A188" s="16" t="s">
        <v>173</v>
      </c>
      <c r="B188" s="20">
        <v>84</v>
      </c>
      <c r="C188" s="11">
        <f>SUM(C189)</f>
        <v>60</v>
      </c>
      <c r="D188" s="11">
        <f>SUM(D189)</f>
        <v>15</v>
      </c>
      <c r="E188" s="11">
        <f>SUM(E189)</f>
        <v>15</v>
      </c>
      <c r="F188" s="11"/>
      <c r="G188" s="11">
        <f t="shared" ref="G188:J188" si="44">SUM(G189)</f>
        <v>45</v>
      </c>
      <c r="H188" s="11">
        <f t="shared" si="44"/>
        <v>20</v>
      </c>
      <c r="I188" s="11">
        <f t="shared" si="44"/>
        <v>25</v>
      </c>
      <c r="J188" s="11">
        <f t="shared" si="44"/>
        <v>2</v>
      </c>
      <c r="K188" s="3"/>
      <c r="L188" s="3"/>
      <c r="M188" s="3"/>
      <c r="N188" s="3"/>
      <c r="O188" s="3"/>
      <c r="P188" s="3"/>
    </row>
    <row r="189" spans="1:16" s="4" customFormat="1">
      <c r="A189" s="35" t="s">
        <v>114</v>
      </c>
      <c r="B189" s="18">
        <v>841.1</v>
      </c>
      <c r="C189" s="2">
        <f t="shared" si="34"/>
        <v>60</v>
      </c>
      <c r="D189" s="2">
        <f>SUM(E189+F189)</f>
        <v>15</v>
      </c>
      <c r="E189" s="4">
        <v>15</v>
      </c>
      <c r="G189" s="2">
        <f>SUM(H189+I189)</f>
        <v>45</v>
      </c>
      <c r="H189" s="1">
        <v>20</v>
      </c>
      <c r="I189" s="1">
        <v>25</v>
      </c>
      <c r="J189" s="6">
        <v>2</v>
      </c>
      <c r="K189" s="3"/>
      <c r="L189" s="3"/>
      <c r="M189" s="3"/>
      <c r="N189" s="3"/>
      <c r="O189" s="3"/>
      <c r="P189" s="3"/>
    </row>
    <row r="190" spans="1:16" s="4" customFormat="1" ht="7.5" customHeight="1">
      <c r="A190" s="35"/>
      <c r="B190" s="18"/>
      <c r="C190" s="2" t="s">
        <v>0</v>
      </c>
      <c r="D190" s="2"/>
      <c r="G190" s="2"/>
      <c r="H190" s="1"/>
      <c r="I190" s="1"/>
      <c r="J190" s="6"/>
      <c r="K190" s="3"/>
      <c r="L190" s="3"/>
      <c r="M190" s="3"/>
      <c r="N190" s="3"/>
      <c r="O190" s="3"/>
      <c r="P190" s="3"/>
    </row>
    <row r="191" spans="1:16" s="4" customFormat="1">
      <c r="A191" s="16" t="s">
        <v>174</v>
      </c>
      <c r="B191" s="20">
        <v>85</v>
      </c>
      <c r="C191" s="11">
        <f>SUM(C192:C193)</f>
        <v>40</v>
      </c>
      <c r="D191" s="11">
        <f>SUM(D192:D193)</f>
        <v>25</v>
      </c>
      <c r="E191" s="11">
        <f t="shared" ref="E191:J191" si="45">SUM(E192:E193)</f>
        <v>25</v>
      </c>
      <c r="F191" s="11"/>
      <c r="G191" s="11">
        <f t="shared" si="45"/>
        <v>15</v>
      </c>
      <c r="H191" s="11">
        <f t="shared" si="45"/>
        <v>15</v>
      </c>
      <c r="I191" s="11"/>
      <c r="J191" s="11">
        <f t="shared" si="45"/>
        <v>2</v>
      </c>
      <c r="K191" s="3"/>
      <c r="L191" s="3"/>
      <c r="M191" s="3"/>
      <c r="N191" s="3"/>
      <c r="O191" s="3"/>
      <c r="P191" s="3"/>
    </row>
    <row r="192" spans="1:16" s="4" customFormat="1">
      <c r="A192" s="4" t="s">
        <v>103</v>
      </c>
      <c r="B192" s="18">
        <v>851.1</v>
      </c>
      <c r="C192" s="2">
        <f t="shared" si="34"/>
        <v>20</v>
      </c>
      <c r="D192" s="2">
        <f>SUM(E192+F192)</f>
        <v>15</v>
      </c>
      <c r="E192" s="4">
        <v>15</v>
      </c>
      <c r="G192" s="2">
        <f>SUM(H192+I192)</f>
        <v>5</v>
      </c>
      <c r="H192" s="1">
        <v>5</v>
      </c>
      <c r="I192" s="1"/>
      <c r="J192" s="6">
        <v>1</v>
      </c>
      <c r="K192" s="3"/>
      <c r="L192" s="3"/>
      <c r="M192" s="3"/>
      <c r="N192" s="3"/>
      <c r="O192" s="3"/>
      <c r="P192" s="3"/>
    </row>
    <row r="193" spans="1:16" s="4" customFormat="1">
      <c r="A193" s="4" t="s">
        <v>152</v>
      </c>
      <c r="B193" s="18">
        <v>852.1</v>
      </c>
      <c r="C193" s="2">
        <f t="shared" si="34"/>
        <v>20</v>
      </c>
      <c r="D193" s="2">
        <f>SUM(E193+F193)</f>
        <v>10</v>
      </c>
      <c r="E193" s="4">
        <v>10</v>
      </c>
      <c r="G193" s="2">
        <f>SUM(H193+I193)</f>
        <v>10</v>
      </c>
      <c r="H193" s="1">
        <v>10</v>
      </c>
      <c r="I193" s="1"/>
      <c r="J193" s="6">
        <v>1</v>
      </c>
      <c r="K193" s="3"/>
      <c r="L193" s="3"/>
      <c r="M193" s="3"/>
      <c r="N193" s="3"/>
      <c r="O193" s="3"/>
      <c r="P193" s="3"/>
    </row>
    <row r="194" spans="1:16" s="4" customFormat="1" ht="6.75" customHeight="1">
      <c r="B194" s="32"/>
      <c r="C194" s="2" t="s">
        <v>0</v>
      </c>
      <c r="D194" s="2"/>
      <c r="G194" s="2"/>
      <c r="H194" s="1"/>
      <c r="I194" s="1"/>
      <c r="J194" s="6"/>
      <c r="K194" s="3"/>
      <c r="L194" s="3"/>
      <c r="M194" s="3"/>
      <c r="N194" s="3"/>
      <c r="O194" s="3"/>
      <c r="P194" s="3"/>
    </row>
    <row r="195" spans="1:16" s="4" customFormat="1" ht="15.75" customHeight="1">
      <c r="A195" s="16" t="s">
        <v>175</v>
      </c>
      <c r="B195" s="20">
        <v>86</v>
      </c>
      <c r="C195" s="11">
        <f>SUM(C196:C198)</f>
        <v>155</v>
      </c>
      <c r="D195" s="11">
        <f>SUM(D196:D198)</f>
        <v>45</v>
      </c>
      <c r="E195" s="11">
        <f t="shared" ref="E195:J195" si="46">SUM(E196:E198)</f>
        <v>45</v>
      </c>
      <c r="F195" s="11"/>
      <c r="G195" s="11">
        <f t="shared" si="46"/>
        <v>110</v>
      </c>
      <c r="H195" s="11">
        <f t="shared" si="46"/>
        <v>85</v>
      </c>
      <c r="I195" s="11">
        <f t="shared" si="46"/>
        <v>25</v>
      </c>
      <c r="J195" s="11">
        <f t="shared" si="46"/>
        <v>5</v>
      </c>
      <c r="K195" s="3"/>
      <c r="L195" s="3"/>
      <c r="M195" s="3"/>
      <c r="N195" s="3"/>
      <c r="O195" s="3"/>
      <c r="P195" s="3"/>
    </row>
    <row r="196" spans="1:16" s="4" customFormat="1">
      <c r="A196" s="4" t="s">
        <v>132</v>
      </c>
      <c r="B196" s="18">
        <v>861.1</v>
      </c>
      <c r="C196" s="2">
        <f t="shared" si="34"/>
        <v>75</v>
      </c>
      <c r="D196" s="2">
        <f>SUM(E196+F196)</f>
        <v>20</v>
      </c>
      <c r="E196" s="4">
        <v>20</v>
      </c>
      <c r="G196" s="2">
        <f>SUM(H196+I196)</f>
        <v>55</v>
      </c>
      <c r="H196" s="1">
        <v>30</v>
      </c>
      <c r="I196" s="1">
        <v>25</v>
      </c>
      <c r="J196" s="6">
        <v>2</v>
      </c>
      <c r="K196" s="3"/>
      <c r="L196" s="3"/>
      <c r="M196" s="3"/>
      <c r="N196" s="3"/>
      <c r="O196" s="3"/>
      <c r="P196" s="3"/>
    </row>
    <row r="197" spans="1:16" s="4" customFormat="1">
      <c r="A197" s="4" t="s">
        <v>115</v>
      </c>
      <c r="B197" s="18">
        <v>862.1</v>
      </c>
      <c r="C197" s="2">
        <f t="shared" si="34"/>
        <v>50</v>
      </c>
      <c r="D197" s="2">
        <f>SUM(E197+F197)</f>
        <v>15</v>
      </c>
      <c r="E197" s="4">
        <v>15</v>
      </c>
      <c r="G197" s="2">
        <f>SUM(H197+I197)</f>
        <v>35</v>
      </c>
      <c r="H197" s="1">
        <v>35</v>
      </c>
      <c r="I197" s="1"/>
      <c r="J197" s="6">
        <v>2</v>
      </c>
      <c r="K197" s="3"/>
      <c r="L197" s="3"/>
      <c r="M197" s="3"/>
      <c r="N197" s="3"/>
      <c r="O197" s="3"/>
      <c r="P197" s="3"/>
    </row>
    <row r="198" spans="1:16" s="4" customFormat="1">
      <c r="A198" s="4" t="s">
        <v>155</v>
      </c>
      <c r="B198" s="32">
        <v>863.1</v>
      </c>
      <c r="C198" s="2">
        <f t="shared" si="34"/>
        <v>30</v>
      </c>
      <c r="D198" s="2">
        <f>SUM(E198+F198)</f>
        <v>10</v>
      </c>
      <c r="E198" s="4">
        <v>10</v>
      </c>
      <c r="G198" s="2">
        <f>SUM(H198+I198)</f>
        <v>20</v>
      </c>
      <c r="H198" s="1">
        <v>20</v>
      </c>
      <c r="I198" s="1"/>
      <c r="J198" s="6">
        <v>1</v>
      </c>
      <c r="K198" s="3"/>
      <c r="L198" s="3"/>
      <c r="M198" s="3"/>
      <c r="N198" s="3"/>
      <c r="O198" s="3"/>
      <c r="P198" s="3"/>
    </row>
    <row r="199" spans="1:16" s="4" customFormat="1" ht="16.5" customHeight="1">
      <c r="B199" s="22"/>
      <c r="C199" s="2" t="s">
        <v>0</v>
      </c>
      <c r="D199" s="5" t="s">
        <v>0</v>
      </c>
      <c r="G199" s="5" t="s">
        <v>0</v>
      </c>
      <c r="H199" s="1"/>
      <c r="I199" s="1"/>
      <c r="J199" s="6"/>
      <c r="K199" s="3"/>
      <c r="L199" s="3"/>
      <c r="M199" s="3"/>
      <c r="N199" s="3"/>
      <c r="O199" s="3"/>
      <c r="P199" s="3"/>
    </row>
    <row r="200" spans="1:16" s="37" customFormat="1" ht="29.25" customHeight="1">
      <c r="A200" s="96" t="s">
        <v>185</v>
      </c>
      <c r="B200" s="96"/>
      <c r="C200" s="15">
        <f>SUM(C201+C209+C212+C215+C220+C225+C235+C238)</f>
        <v>1060</v>
      </c>
      <c r="D200" s="15">
        <f>SUM(D201+D209+D212+D215+D220+D225+D235+D238)</f>
        <v>415</v>
      </c>
      <c r="E200" s="15">
        <f>SUM(E201+E209+E212+E215+E220+E225+E235+E238)</f>
        <v>415</v>
      </c>
      <c r="F200" s="15"/>
      <c r="G200" s="15">
        <f>SUM(G201+G209+G212+G215+G220+G225+G235+G238)</f>
        <v>645</v>
      </c>
      <c r="H200" s="15">
        <f>SUM(H201+H209+H212+H215+H220+H225+H235+H238)</f>
        <v>190</v>
      </c>
      <c r="I200" s="15">
        <f>SUM(I201+I209+I212+I215+I220+I225+I235+I238)</f>
        <v>455</v>
      </c>
      <c r="J200" s="15">
        <f>SUM(J201+J209+J212+J215+J220+J225+J235+J238)</f>
        <v>25</v>
      </c>
      <c r="K200" s="3"/>
      <c r="L200" s="3"/>
      <c r="M200" s="3"/>
      <c r="N200" s="3"/>
      <c r="O200" s="3"/>
      <c r="P200" s="3"/>
    </row>
    <row r="201" spans="1:16" s="37" customFormat="1" ht="18" customHeight="1">
      <c r="A201" s="16" t="s">
        <v>162</v>
      </c>
      <c r="B201" s="20">
        <v>36</v>
      </c>
      <c r="C201" s="2">
        <f t="shared" si="34"/>
        <v>285</v>
      </c>
      <c r="D201" s="11">
        <f>SUM(D202:D207)</f>
        <v>60</v>
      </c>
      <c r="E201" s="11">
        <f t="shared" ref="E201" si="47">SUM(E202:E207)</f>
        <v>60</v>
      </c>
      <c r="F201" s="11"/>
      <c r="G201" s="11">
        <f>SUM(G202:G207)</f>
        <v>225</v>
      </c>
      <c r="H201" s="11">
        <f t="shared" ref="H201:J201" si="48">SUM(H202:H207)</f>
        <v>85</v>
      </c>
      <c r="I201" s="11">
        <f t="shared" si="48"/>
        <v>140</v>
      </c>
      <c r="J201" s="11">
        <f t="shared" si="48"/>
        <v>6</v>
      </c>
      <c r="K201" s="3"/>
      <c r="L201" s="3"/>
      <c r="M201" s="3"/>
      <c r="N201" s="3"/>
      <c r="O201" s="3"/>
      <c r="P201" s="3"/>
    </row>
    <row r="202" spans="1:16" s="4" customFormat="1">
      <c r="A202" s="4" t="s">
        <v>21</v>
      </c>
      <c r="B202" s="18">
        <v>361.1</v>
      </c>
      <c r="C202" s="2">
        <f t="shared" si="34"/>
        <v>80</v>
      </c>
      <c r="D202" s="5">
        <f t="shared" ref="D202:D207" si="49">SUM(E202+F202)</f>
        <v>10</v>
      </c>
      <c r="E202" s="4">
        <v>10</v>
      </c>
      <c r="G202" s="5">
        <f t="shared" ref="G202:G207" si="50">SUM(H202+I202)</f>
        <v>70</v>
      </c>
      <c r="H202" s="1">
        <v>20</v>
      </c>
      <c r="I202" s="1">
        <v>50</v>
      </c>
      <c r="J202" s="6">
        <v>1</v>
      </c>
      <c r="K202" s="3"/>
      <c r="L202" s="3"/>
      <c r="M202" s="3"/>
      <c r="N202" s="3"/>
      <c r="O202" s="3"/>
      <c r="P202" s="3"/>
    </row>
    <row r="203" spans="1:16" s="4" customFormat="1">
      <c r="A203" s="4" t="s">
        <v>58</v>
      </c>
      <c r="B203" s="18">
        <v>362.1</v>
      </c>
      <c r="C203" s="2">
        <f t="shared" si="34"/>
        <v>45</v>
      </c>
      <c r="D203" s="5">
        <f t="shared" si="49"/>
        <v>10</v>
      </c>
      <c r="E203" s="4">
        <v>10</v>
      </c>
      <c r="G203" s="5">
        <f t="shared" si="50"/>
        <v>35</v>
      </c>
      <c r="H203" s="1">
        <v>10</v>
      </c>
      <c r="I203" s="1">
        <v>25</v>
      </c>
      <c r="J203" s="6">
        <v>1</v>
      </c>
      <c r="K203" s="3"/>
      <c r="L203" s="3"/>
      <c r="M203" s="3"/>
      <c r="N203" s="3"/>
      <c r="O203" s="3"/>
      <c r="P203" s="3"/>
    </row>
    <row r="204" spans="1:16" s="4" customFormat="1">
      <c r="A204" s="4" t="s">
        <v>57</v>
      </c>
      <c r="B204" s="18">
        <v>363.1</v>
      </c>
      <c r="C204" s="2">
        <f t="shared" si="34"/>
        <v>50</v>
      </c>
      <c r="D204" s="5">
        <f t="shared" si="49"/>
        <v>10</v>
      </c>
      <c r="E204" s="4">
        <v>10</v>
      </c>
      <c r="G204" s="5">
        <f t="shared" si="50"/>
        <v>40</v>
      </c>
      <c r="H204" s="1">
        <v>15</v>
      </c>
      <c r="I204" s="1">
        <v>25</v>
      </c>
      <c r="J204" s="6">
        <v>1</v>
      </c>
      <c r="K204" s="3"/>
      <c r="L204" s="3"/>
      <c r="M204" s="3"/>
      <c r="N204" s="3"/>
      <c r="O204" s="3"/>
      <c r="P204" s="3"/>
    </row>
    <row r="205" spans="1:16" s="4" customFormat="1">
      <c r="A205" s="4" t="s">
        <v>50</v>
      </c>
      <c r="B205" s="33">
        <v>363.2</v>
      </c>
      <c r="C205" s="2">
        <f t="shared" si="34"/>
        <v>20</v>
      </c>
      <c r="D205" s="5">
        <f t="shared" si="49"/>
        <v>10</v>
      </c>
      <c r="E205" s="4">
        <v>10</v>
      </c>
      <c r="G205" s="5">
        <f t="shared" si="50"/>
        <v>10</v>
      </c>
      <c r="H205" s="1">
        <v>10</v>
      </c>
      <c r="I205" s="1"/>
      <c r="J205" s="6">
        <v>1</v>
      </c>
      <c r="K205" s="3"/>
      <c r="L205" s="3"/>
      <c r="M205" s="3"/>
      <c r="N205" s="3"/>
      <c r="O205" s="3"/>
      <c r="P205" s="3"/>
    </row>
    <row r="206" spans="1:16" s="4" customFormat="1">
      <c r="A206" s="4" t="s">
        <v>60</v>
      </c>
      <c r="B206" s="18">
        <v>364.1</v>
      </c>
      <c r="C206" s="2">
        <f t="shared" si="34"/>
        <v>45</v>
      </c>
      <c r="D206" s="5">
        <f t="shared" si="49"/>
        <v>10</v>
      </c>
      <c r="E206" s="4">
        <v>10</v>
      </c>
      <c r="G206" s="5">
        <f t="shared" si="50"/>
        <v>35</v>
      </c>
      <c r="H206" s="1">
        <v>15</v>
      </c>
      <c r="I206" s="1">
        <v>20</v>
      </c>
      <c r="J206" s="6">
        <v>1</v>
      </c>
      <c r="K206" s="3"/>
      <c r="L206" s="3"/>
      <c r="M206" s="3"/>
      <c r="N206" s="3"/>
      <c r="O206" s="3"/>
      <c r="P206" s="3"/>
    </row>
    <row r="207" spans="1:16" s="4" customFormat="1">
      <c r="A207" s="4" t="s">
        <v>39</v>
      </c>
      <c r="B207" s="18">
        <v>366.1</v>
      </c>
      <c r="C207" s="2">
        <f t="shared" si="34"/>
        <v>45</v>
      </c>
      <c r="D207" s="5">
        <f t="shared" si="49"/>
        <v>10</v>
      </c>
      <c r="E207" s="4">
        <v>10</v>
      </c>
      <c r="G207" s="5">
        <f t="shared" si="50"/>
        <v>35</v>
      </c>
      <c r="H207" s="1">
        <v>15</v>
      </c>
      <c r="I207" s="1">
        <v>20</v>
      </c>
      <c r="J207" s="6">
        <v>1</v>
      </c>
      <c r="K207" s="3"/>
      <c r="L207" s="3"/>
      <c r="M207" s="3"/>
      <c r="N207" s="3"/>
      <c r="O207" s="3"/>
      <c r="P207" s="3"/>
    </row>
    <row r="208" spans="1:16" s="4" customFormat="1" ht="12.75" customHeight="1">
      <c r="B208" s="32"/>
      <c r="C208" s="2" t="s">
        <v>0</v>
      </c>
      <c r="D208" s="5"/>
      <c r="G208" s="5"/>
      <c r="H208" s="1"/>
      <c r="I208" s="1"/>
      <c r="J208" s="6"/>
      <c r="K208" s="3"/>
      <c r="L208" s="3"/>
      <c r="M208" s="3"/>
      <c r="N208" s="3"/>
      <c r="O208" s="3"/>
      <c r="P208" s="3"/>
    </row>
    <row r="209" spans="1:16" s="4" customFormat="1">
      <c r="A209" s="16" t="s">
        <v>163</v>
      </c>
      <c r="B209" s="20">
        <v>38</v>
      </c>
      <c r="C209" s="11">
        <f>SUM(C210)</f>
        <v>55</v>
      </c>
      <c r="D209" s="11">
        <f>SUM(D210)</f>
        <v>10</v>
      </c>
      <c r="E209" s="11">
        <f t="shared" ref="E209:J209" si="51">SUM(E210)</f>
        <v>10</v>
      </c>
      <c r="F209" s="11"/>
      <c r="G209" s="11">
        <f t="shared" si="51"/>
        <v>45</v>
      </c>
      <c r="H209" s="11">
        <f t="shared" si="51"/>
        <v>20</v>
      </c>
      <c r="I209" s="11">
        <f t="shared" si="51"/>
        <v>25</v>
      </c>
      <c r="J209" s="11">
        <f t="shared" si="51"/>
        <v>1</v>
      </c>
      <c r="K209" s="3"/>
      <c r="L209" s="3"/>
      <c r="M209" s="3"/>
      <c r="N209" s="3"/>
      <c r="O209" s="3"/>
      <c r="P209" s="3"/>
    </row>
    <row r="210" spans="1:16" s="4" customFormat="1">
      <c r="A210" s="4" t="s">
        <v>51</v>
      </c>
      <c r="B210" s="33">
        <v>381.1</v>
      </c>
      <c r="C210" s="2">
        <f t="shared" si="34"/>
        <v>55</v>
      </c>
      <c r="D210" s="5">
        <f>SUM(E210+F210)</f>
        <v>10</v>
      </c>
      <c r="E210" s="4">
        <v>10</v>
      </c>
      <c r="G210" s="5">
        <f>SUM(H210+I210)</f>
        <v>45</v>
      </c>
      <c r="H210" s="1">
        <v>20</v>
      </c>
      <c r="I210" s="1">
        <v>25</v>
      </c>
      <c r="J210" s="6">
        <v>1</v>
      </c>
      <c r="K210" s="3"/>
      <c r="L210" s="3"/>
      <c r="M210" s="3"/>
      <c r="N210" s="3"/>
      <c r="O210" s="3"/>
      <c r="P210" s="3"/>
    </row>
    <row r="211" spans="1:16" s="4" customFormat="1" ht="11.25" customHeight="1">
      <c r="B211" s="22"/>
      <c r="C211" s="2" t="s">
        <v>0</v>
      </c>
      <c r="D211" s="5"/>
      <c r="G211" s="5"/>
      <c r="H211" s="1"/>
      <c r="I211" s="1"/>
      <c r="J211" s="6"/>
      <c r="K211" s="3"/>
      <c r="L211" s="3"/>
      <c r="M211" s="3"/>
      <c r="N211" s="3"/>
      <c r="O211" s="3"/>
      <c r="P211" s="3"/>
    </row>
    <row r="212" spans="1:16" s="4" customFormat="1">
      <c r="A212" s="16" t="s">
        <v>179</v>
      </c>
      <c r="B212" s="34">
        <v>42</v>
      </c>
      <c r="C212" s="11">
        <f>SUM(C213)</f>
        <v>50</v>
      </c>
      <c r="D212" s="11">
        <f>SUM(D213)</f>
        <v>10</v>
      </c>
      <c r="E212" s="11">
        <f t="shared" ref="E212:J212" si="52">SUM(E213)</f>
        <v>10</v>
      </c>
      <c r="F212" s="11"/>
      <c r="G212" s="11">
        <f t="shared" si="52"/>
        <v>40</v>
      </c>
      <c r="H212" s="11">
        <f t="shared" si="52"/>
        <v>15</v>
      </c>
      <c r="I212" s="11">
        <f t="shared" si="52"/>
        <v>25</v>
      </c>
      <c r="J212" s="11">
        <f t="shared" si="52"/>
        <v>1</v>
      </c>
      <c r="K212" s="3"/>
      <c r="L212" s="3"/>
      <c r="M212" s="3"/>
      <c r="N212" s="3"/>
      <c r="O212" s="3"/>
      <c r="P212" s="3"/>
    </row>
    <row r="213" spans="1:16" s="4" customFormat="1">
      <c r="A213" s="38" t="s">
        <v>62</v>
      </c>
      <c r="B213" s="33">
        <v>424.1</v>
      </c>
      <c r="C213" s="2">
        <f>SUM(D213+G213)</f>
        <v>50</v>
      </c>
      <c r="D213" s="5">
        <f>SUM(E213+F213)</f>
        <v>10</v>
      </c>
      <c r="E213" s="4">
        <v>10</v>
      </c>
      <c r="G213" s="5">
        <f>SUM(H213+I213)</f>
        <v>40</v>
      </c>
      <c r="H213" s="1">
        <v>15</v>
      </c>
      <c r="I213" s="1">
        <v>25</v>
      </c>
      <c r="J213" s="6">
        <v>1</v>
      </c>
      <c r="K213" s="3"/>
      <c r="L213" s="3"/>
      <c r="M213" s="3"/>
      <c r="N213" s="3"/>
      <c r="O213" s="3"/>
      <c r="P213" s="3"/>
    </row>
    <row r="214" spans="1:16" s="4" customFormat="1" ht="11.25" customHeight="1">
      <c r="A214" s="38"/>
      <c r="B214" s="22"/>
      <c r="C214" s="2" t="s">
        <v>0</v>
      </c>
      <c r="D214" s="5"/>
      <c r="G214" s="5"/>
      <c r="H214" s="1"/>
      <c r="I214" s="1"/>
      <c r="J214" s="6"/>
      <c r="K214" s="3"/>
      <c r="L214" s="3"/>
      <c r="M214" s="3"/>
      <c r="N214" s="3"/>
      <c r="O214" s="3"/>
      <c r="P214" s="3"/>
    </row>
    <row r="215" spans="1:16" s="4" customFormat="1" ht="25.5">
      <c r="A215" s="16" t="s">
        <v>166</v>
      </c>
      <c r="B215" s="20">
        <v>52</v>
      </c>
      <c r="C215" s="11">
        <f>SUM(C216:C218)</f>
        <v>210</v>
      </c>
      <c r="D215" s="11">
        <f>SUM(D216:D218)</f>
        <v>70</v>
      </c>
      <c r="E215" s="11">
        <f t="shared" ref="E215:J215" si="53">SUM(E216:E218)</f>
        <v>70</v>
      </c>
      <c r="F215" s="11"/>
      <c r="G215" s="11">
        <f t="shared" si="53"/>
        <v>140</v>
      </c>
      <c r="H215" s="11">
        <f t="shared" si="53"/>
        <v>20</v>
      </c>
      <c r="I215" s="11">
        <f t="shared" si="53"/>
        <v>120</v>
      </c>
      <c r="J215" s="11">
        <f t="shared" si="53"/>
        <v>4</v>
      </c>
      <c r="K215" s="3"/>
      <c r="L215" s="3"/>
      <c r="M215" s="3"/>
      <c r="N215" s="3"/>
      <c r="O215" s="3"/>
      <c r="P215" s="3"/>
    </row>
    <row r="216" spans="1:16" s="4" customFormat="1" ht="14.25" customHeight="1">
      <c r="A216" s="4" t="s">
        <v>22</v>
      </c>
      <c r="B216" s="18">
        <v>524.20000000000005</v>
      </c>
      <c r="C216" s="2">
        <f>SUM(D216+G216)</f>
        <v>50</v>
      </c>
      <c r="D216" s="5">
        <f>SUM(E216+F216)</f>
        <v>20</v>
      </c>
      <c r="E216" s="4">
        <v>20</v>
      </c>
      <c r="G216" s="5">
        <f>SUM(H216+I216)</f>
        <v>30</v>
      </c>
      <c r="H216" s="1">
        <v>5</v>
      </c>
      <c r="I216" s="1">
        <v>25</v>
      </c>
      <c r="J216" s="6">
        <v>1</v>
      </c>
      <c r="K216" s="3"/>
      <c r="L216" s="3"/>
      <c r="M216" s="3"/>
      <c r="N216" s="3"/>
      <c r="O216" s="3"/>
      <c r="P216" s="3"/>
    </row>
    <row r="217" spans="1:16" s="4" customFormat="1" ht="14.25" customHeight="1">
      <c r="A217" s="4" t="s">
        <v>111</v>
      </c>
      <c r="B217" s="18">
        <v>527.1</v>
      </c>
      <c r="C217" s="2">
        <f t="shared" ref="C217:C218" si="54">SUM(D217+G217)</f>
        <v>100</v>
      </c>
      <c r="D217" s="5">
        <f>SUM(E217+F217)</f>
        <v>15</v>
      </c>
      <c r="E217" s="4">
        <v>15</v>
      </c>
      <c r="G217" s="5">
        <f>SUM(H217+I217)</f>
        <v>85</v>
      </c>
      <c r="H217" s="1">
        <v>10</v>
      </c>
      <c r="I217" s="1">
        <v>75</v>
      </c>
      <c r="J217" s="6">
        <v>1</v>
      </c>
      <c r="K217" s="3"/>
      <c r="L217" s="3"/>
      <c r="M217" s="3"/>
      <c r="N217" s="3"/>
      <c r="O217" s="3"/>
      <c r="P217" s="3"/>
    </row>
    <row r="218" spans="1:16" s="4" customFormat="1">
      <c r="A218" s="4" t="s">
        <v>23</v>
      </c>
      <c r="B218" s="18">
        <v>528.1</v>
      </c>
      <c r="C218" s="2">
        <f t="shared" si="54"/>
        <v>60</v>
      </c>
      <c r="D218" s="5">
        <f>SUM(E218+F218)</f>
        <v>35</v>
      </c>
      <c r="E218" s="4">
        <v>35</v>
      </c>
      <c r="G218" s="5">
        <f>SUM(H218+I218)</f>
        <v>25</v>
      </c>
      <c r="H218" s="1">
        <v>5</v>
      </c>
      <c r="I218" s="1">
        <v>20</v>
      </c>
      <c r="J218" s="6">
        <v>2</v>
      </c>
      <c r="K218" s="3"/>
      <c r="L218" s="3"/>
      <c r="M218" s="3"/>
      <c r="N218" s="3"/>
      <c r="O218" s="3"/>
      <c r="P218" s="3"/>
    </row>
    <row r="219" spans="1:16" s="4" customFormat="1" ht="6.75" customHeight="1">
      <c r="B219" s="32"/>
      <c r="C219" s="2" t="s">
        <v>0</v>
      </c>
      <c r="D219" s="5"/>
      <c r="G219" s="5"/>
      <c r="H219" s="1"/>
      <c r="I219" s="1"/>
      <c r="J219" s="6"/>
      <c r="K219" s="3"/>
      <c r="L219" s="3"/>
      <c r="M219" s="3"/>
      <c r="N219" s="3"/>
      <c r="O219" s="3"/>
      <c r="P219" s="3"/>
    </row>
    <row r="220" spans="1:16" s="4" customFormat="1">
      <c r="A220" s="16" t="s">
        <v>169</v>
      </c>
      <c r="B220" s="20">
        <v>58</v>
      </c>
      <c r="C220" s="11">
        <f>SUM(C221:C223)</f>
        <v>110</v>
      </c>
      <c r="D220" s="11">
        <f>SUM(D221:D223)</f>
        <v>55</v>
      </c>
      <c r="E220" s="11">
        <f t="shared" ref="E220:J220" si="55">SUM(E221:E223)</f>
        <v>55</v>
      </c>
      <c r="F220" s="11"/>
      <c r="G220" s="11">
        <f t="shared" si="55"/>
        <v>55</v>
      </c>
      <c r="H220" s="11">
        <f t="shared" si="55"/>
        <v>15</v>
      </c>
      <c r="I220" s="11">
        <f t="shared" si="55"/>
        <v>40</v>
      </c>
      <c r="J220" s="11">
        <f t="shared" si="55"/>
        <v>3</v>
      </c>
      <c r="K220" s="3"/>
      <c r="L220" s="3"/>
      <c r="M220" s="3"/>
      <c r="N220" s="3"/>
      <c r="O220" s="3"/>
      <c r="P220" s="3"/>
    </row>
    <row r="221" spans="1:16" s="4" customFormat="1">
      <c r="A221" s="4" t="s">
        <v>47</v>
      </c>
      <c r="B221" s="18">
        <v>583.1</v>
      </c>
      <c r="C221" s="2">
        <f t="shared" ref="C221:C223" si="56">SUM(D221+G221)</f>
        <v>30</v>
      </c>
      <c r="D221" s="5">
        <f>SUM(E221+F221)</f>
        <v>15</v>
      </c>
      <c r="E221" s="4">
        <v>15</v>
      </c>
      <c r="G221" s="5">
        <f>SUM(H221+I221)</f>
        <v>15</v>
      </c>
      <c r="H221" s="1"/>
      <c r="I221" s="1">
        <v>15</v>
      </c>
      <c r="J221" s="6">
        <v>1</v>
      </c>
      <c r="K221" s="3"/>
      <c r="L221" s="3"/>
      <c r="M221" s="3"/>
      <c r="N221" s="3"/>
      <c r="O221" s="3"/>
      <c r="P221" s="3"/>
    </row>
    <row r="222" spans="1:16" s="4" customFormat="1">
      <c r="A222" s="4" t="s">
        <v>24</v>
      </c>
      <c r="B222" s="18">
        <v>584.1</v>
      </c>
      <c r="C222" s="2">
        <f t="shared" si="56"/>
        <v>55</v>
      </c>
      <c r="D222" s="5">
        <f>SUM(E222+F222)</f>
        <v>20</v>
      </c>
      <c r="E222" s="4">
        <v>20</v>
      </c>
      <c r="G222" s="5">
        <f>SUM(H222+I222)</f>
        <v>35</v>
      </c>
      <c r="H222" s="1">
        <v>10</v>
      </c>
      <c r="I222" s="1">
        <v>25</v>
      </c>
      <c r="J222" s="6">
        <v>1</v>
      </c>
      <c r="K222" s="3"/>
      <c r="L222" s="3"/>
      <c r="M222" s="3"/>
      <c r="N222" s="3"/>
      <c r="O222" s="3"/>
      <c r="P222" s="3"/>
    </row>
    <row r="223" spans="1:16" s="4" customFormat="1">
      <c r="A223" s="4" t="s">
        <v>16</v>
      </c>
      <c r="B223" s="33">
        <v>584.29999999999995</v>
      </c>
      <c r="C223" s="2">
        <f t="shared" si="56"/>
        <v>25</v>
      </c>
      <c r="D223" s="5">
        <f>SUM(E223+F223)</f>
        <v>20</v>
      </c>
      <c r="E223" s="4">
        <v>20</v>
      </c>
      <c r="G223" s="5">
        <f>SUM(H223+I223)</f>
        <v>5</v>
      </c>
      <c r="H223" s="1">
        <v>5</v>
      </c>
      <c r="I223" s="1"/>
      <c r="J223" s="6">
        <v>1</v>
      </c>
      <c r="K223" s="3"/>
      <c r="L223" s="3"/>
      <c r="M223" s="3"/>
      <c r="N223" s="3"/>
      <c r="O223" s="3"/>
      <c r="P223" s="3"/>
    </row>
    <row r="224" spans="1:16" s="4" customFormat="1" ht="8.25" customHeight="1">
      <c r="B224" s="22"/>
      <c r="C224" s="2"/>
      <c r="D224" s="5"/>
      <c r="G224" s="5"/>
      <c r="H224" s="1"/>
      <c r="I224" s="1"/>
      <c r="J224" s="6"/>
      <c r="K224" s="3"/>
      <c r="L224" s="3"/>
      <c r="M224" s="3"/>
      <c r="N224" s="3"/>
      <c r="O224" s="3"/>
      <c r="P224" s="3"/>
    </row>
    <row r="225" spans="1:16" s="4" customFormat="1">
      <c r="A225" s="16" t="s">
        <v>170</v>
      </c>
      <c r="B225" s="20">
        <v>61</v>
      </c>
      <c r="C225" s="11">
        <f>SUM(C226:C233)</f>
        <v>270</v>
      </c>
      <c r="D225" s="11">
        <f t="shared" ref="D225:J225" si="57">SUM(D226:D233)</f>
        <v>170</v>
      </c>
      <c r="E225" s="11">
        <f t="shared" si="57"/>
        <v>170</v>
      </c>
      <c r="F225" s="11"/>
      <c r="G225" s="11">
        <f t="shared" si="57"/>
        <v>100</v>
      </c>
      <c r="H225" s="11">
        <f t="shared" si="57"/>
        <v>5</v>
      </c>
      <c r="I225" s="11">
        <f t="shared" si="57"/>
        <v>95</v>
      </c>
      <c r="J225" s="11">
        <f t="shared" si="57"/>
        <v>8</v>
      </c>
      <c r="K225" s="3"/>
      <c r="L225" s="3"/>
      <c r="M225" s="3"/>
      <c r="N225" s="3"/>
      <c r="O225" s="3"/>
      <c r="P225" s="3"/>
    </row>
    <row r="226" spans="1:16" s="4" customFormat="1">
      <c r="A226" s="4" t="s">
        <v>61</v>
      </c>
      <c r="B226" s="18">
        <v>612.1</v>
      </c>
      <c r="C226" s="2">
        <f t="shared" ref="C226:C232" si="58">SUM(D226+G226)</f>
        <v>25</v>
      </c>
      <c r="D226" s="5">
        <f t="shared" ref="D226:D232" si="59">SUM(E226+F226)</f>
        <v>25</v>
      </c>
      <c r="E226" s="4">
        <v>25</v>
      </c>
      <c r="G226" s="5"/>
      <c r="H226" s="1"/>
      <c r="I226" s="1"/>
      <c r="J226" s="6">
        <v>1</v>
      </c>
      <c r="K226" s="3"/>
      <c r="L226" s="3"/>
      <c r="M226" s="3"/>
      <c r="N226" s="3"/>
      <c r="O226" s="3"/>
      <c r="P226" s="3"/>
    </row>
    <row r="227" spans="1:16" s="4" customFormat="1">
      <c r="A227" s="4" t="s">
        <v>17</v>
      </c>
      <c r="B227" s="18">
        <v>613.1</v>
      </c>
      <c r="C227" s="2">
        <f t="shared" si="58"/>
        <v>60</v>
      </c>
      <c r="D227" s="5">
        <f t="shared" si="59"/>
        <v>40</v>
      </c>
      <c r="E227" s="4">
        <v>40</v>
      </c>
      <c r="G227" s="5">
        <f t="shared" ref="G227:G233" si="60">SUM(H227+I227)</f>
        <v>20</v>
      </c>
      <c r="H227" s="1"/>
      <c r="I227" s="1">
        <v>20</v>
      </c>
      <c r="J227" s="6">
        <v>2</v>
      </c>
      <c r="K227" s="3"/>
      <c r="L227" s="3"/>
      <c r="M227" s="3"/>
      <c r="N227" s="3"/>
      <c r="O227" s="3"/>
      <c r="P227" s="3"/>
    </row>
    <row r="228" spans="1:16" s="4" customFormat="1">
      <c r="A228" s="4" t="s">
        <v>18</v>
      </c>
      <c r="B228" s="18">
        <v>614.1</v>
      </c>
      <c r="C228" s="2">
        <f t="shared" si="58"/>
        <v>25</v>
      </c>
      <c r="D228" s="5">
        <f t="shared" si="59"/>
        <v>15</v>
      </c>
      <c r="E228" s="4">
        <v>15</v>
      </c>
      <c r="G228" s="5">
        <f t="shared" si="60"/>
        <v>10</v>
      </c>
      <c r="H228" s="1"/>
      <c r="I228" s="1">
        <v>10</v>
      </c>
      <c r="J228" s="6">
        <v>1</v>
      </c>
      <c r="K228" s="3"/>
      <c r="L228" s="3"/>
      <c r="M228" s="3"/>
      <c r="N228" s="3"/>
      <c r="O228" s="3"/>
      <c r="P228" s="3"/>
    </row>
    <row r="229" spans="1:16" s="4" customFormat="1">
      <c r="A229" s="4" t="s">
        <v>76</v>
      </c>
      <c r="B229" s="18">
        <v>615.1</v>
      </c>
      <c r="C229" s="2">
        <f t="shared" si="58"/>
        <v>40</v>
      </c>
      <c r="D229" s="5">
        <f t="shared" si="59"/>
        <v>25</v>
      </c>
      <c r="E229" s="4">
        <v>25</v>
      </c>
      <c r="G229" s="5">
        <f t="shared" si="60"/>
        <v>15</v>
      </c>
      <c r="H229" s="1"/>
      <c r="I229" s="1">
        <v>15</v>
      </c>
      <c r="J229" s="6">
        <v>1</v>
      </c>
      <c r="K229" s="3"/>
      <c r="L229" s="3"/>
      <c r="M229" s="3"/>
      <c r="N229" s="3"/>
      <c r="O229" s="3"/>
      <c r="P229" s="3"/>
    </row>
    <row r="230" spans="1:16" s="4" customFormat="1">
      <c r="A230" s="4" t="s">
        <v>19</v>
      </c>
      <c r="B230" s="18">
        <v>616.1</v>
      </c>
      <c r="C230" s="2">
        <f t="shared" si="58"/>
        <v>40</v>
      </c>
      <c r="D230" s="5">
        <f t="shared" si="59"/>
        <v>20</v>
      </c>
      <c r="E230" s="4">
        <v>20</v>
      </c>
      <c r="G230" s="5">
        <f t="shared" si="60"/>
        <v>20</v>
      </c>
      <c r="H230" s="1"/>
      <c r="I230" s="1">
        <v>20</v>
      </c>
      <c r="J230" s="6">
        <v>1</v>
      </c>
      <c r="K230" s="3"/>
      <c r="L230" s="3"/>
      <c r="M230" s="3"/>
      <c r="N230" s="3"/>
      <c r="O230" s="3"/>
      <c r="P230" s="3"/>
    </row>
    <row r="231" spans="1:16" s="4" customFormat="1">
      <c r="A231" s="4" t="s">
        <v>77</v>
      </c>
      <c r="B231" s="18">
        <v>617.1</v>
      </c>
      <c r="C231" s="2">
        <f t="shared" si="58"/>
        <v>25</v>
      </c>
      <c r="D231" s="5">
        <f t="shared" si="59"/>
        <v>15</v>
      </c>
      <c r="E231" s="4">
        <v>15</v>
      </c>
      <c r="G231" s="5">
        <f t="shared" si="60"/>
        <v>10</v>
      </c>
      <c r="H231" s="1"/>
      <c r="I231" s="1">
        <v>10</v>
      </c>
      <c r="J231" s="6">
        <v>1</v>
      </c>
      <c r="K231" s="3"/>
      <c r="L231" s="3"/>
      <c r="M231" s="3"/>
      <c r="N231" s="3"/>
      <c r="O231" s="3"/>
      <c r="P231" s="3"/>
    </row>
    <row r="232" spans="1:16" s="4" customFormat="1">
      <c r="A232" s="4" t="s">
        <v>26</v>
      </c>
      <c r="B232" s="18">
        <v>618.1</v>
      </c>
      <c r="C232" s="2">
        <f t="shared" si="58"/>
        <v>25</v>
      </c>
      <c r="D232" s="5">
        <f t="shared" si="59"/>
        <v>15</v>
      </c>
      <c r="E232" s="4">
        <v>15</v>
      </c>
      <c r="G232" s="5">
        <f t="shared" si="60"/>
        <v>10</v>
      </c>
      <c r="H232" s="1"/>
      <c r="I232" s="1">
        <v>10</v>
      </c>
      <c r="J232" s="6">
        <v>1</v>
      </c>
      <c r="K232" s="3"/>
      <c r="L232" s="3"/>
      <c r="M232" s="3"/>
      <c r="N232" s="3"/>
      <c r="O232" s="3"/>
      <c r="P232" s="3"/>
    </row>
    <row r="233" spans="1:16" s="4" customFormat="1" ht="15" customHeight="1">
      <c r="A233" s="1" t="s">
        <v>211</v>
      </c>
      <c r="B233" s="18" t="s">
        <v>216</v>
      </c>
      <c r="C233" s="2">
        <f t="shared" ref="C233" si="61">SUM(D233+G233)</f>
        <v>30</v>
      </c>
      <c r="D233" s="5">
        <f t="shared" ref="D233" si="62">SUM(E233+F233)</f>
        <v>15</v>
      </c>
      <c r="E233" s="4">
        <v>15</v>
      </c>
      <c r="G233" s="5">
        <f t="shared" si="60"/>
        <v>15</v>
      </c>
      <c r="H233" s="1">
        <v>5</v>
      </c>
      <c r="I233" s="1">
        <v>10</v>
      </c>
      <c r="J233" s="39"/>
      <c r="K233" s="3"/>
      <c r="L233" s="3"/>
      <c r="M233" s="3"/>
      <c r="N233" s="3"/>
      <c r="O233" s="3"/>
      <c r="P233" s="3"/>
    </row>
    <row r="234" spans="1:16" s="4" customFormat="1" ht="11.25" customHeight="1">
      <c r="A234" s="1"/>
      <c r="B234" s="18"/>
      <c r="C234" s="2"/>
      <c r="D234" s="5"/>
      <c r="G234" s="5"/>
      <c r="H234" s="1"/>
      <c r="I234" s="1"/>
      <c r="J234" s="6"/>
      <c r="K234" s="3"/>
      <c r="L234" s="3"/>
      <c r="M234" s="3"/>
      <c r="N234" s="3"/>
      <c r="O234" s="3"/>
      <c r="P234" s="3"/>
    </row>
    <row r="235" spans="1:16" s="4" customFormat="1">
      <c r="A235" s="16" t="s">
        <v>178</v>
      </c>
      <c r="B235" s="20">
        <v>64</v>
      </c>
      <c r="C235" s="2">
        <f t="shared" ref="C235:C270" si="63">SUM(D235+G235)</f>
        <v>60</v>
      </c>
      <c r="D235" s="11">
        <f>SUM(D236)</f>
        <v>30</v>
      </c>
      <c r="E235" s="11">
        <f t="shared" ref="E235:J235" si="64">SUM(E236)</f>
        <v>30</v>
      </c>
      <c r="F235" s="11"/>
      <c r="G235" s="11">
        <f t="shared" si="64"/>
        <v>30</v>
      </c>
      <c r="H235" s="11">
        <f t="shared" si="64"/>
        <v>30</v>
      </c>
      <c r="I235" s="11"/>
      <c r="J235" s="11">
        <f t="shared" si="64"/>
        <v>1</v>
      </c>
      <c r="K235" s="3"/>
      <c r="L235" s="3"/>
      <c r="M235" s="3"/>
      <c r="N235" s="3"/>
      <c r="O235" s="3"/>
      <c r="P235" s="3"/>
    </row>
    <row r="236" spans="1:16" s="4" customFormat="1">
      <c r="A236" s="4" t="s">
        <v>25</v>
      </c>
      <c r="B236" s="18">
        <v>641.1</v>
      </c>
      <c r="C236" s="2">
        <f t="shared" si="63"/>
        <v>60</v>
      </c>
      <c r="D236" s="5">
        <f>SUM(E236+F236)</f>
        <v>30</v>
      </c>
      <c r="E236" s="4">
        <v>30</v>
      </c>
      <c r="G236" s="5">
        <f>SUM(H236+I236)</f>
        <v>30</v>
      </c>
      <c r="H236" s="1">
        <v>30</v>
      </c>
      <c r="I236" s="1"/>
      <c r="J236" s="6">
        <v>1</v>
      </c>
      <c r="K236" s="3"/>
      <c r="L236" s="3"/>
      <c r="M236" s="3"/>
      <c r="N236" s="3"/>
      <c r="O236" s="3"/>
      <c r="P236" s="3"/>
    </row>
    <row r="237" spans="1:16" s="4" customFormat="1" ht="3.75" customHeight="1">
      <c r="B237" s="32"/>
      <c r="C237" s="2" t="s">
        <v>0</v>
      </c>
      <c r="D237" s="5"/>
      <c r="G237" s="5"/>
      <c r="H237" s="1"/>
      <c r="I237" s="1"/>
      <c r="J237" s="6"/>
      <c r="K237" s="3"/>
      <c r="L237" s="3"/>
      <c r="M237" s="3"/>
      <c r="N237" s="3"/>
      <c r="O237" s="3"/>
      <c r="P237" s="3"/>
    </row>
    <row r="238" spans="1:16" s="4" customFormat="1">
      <c r="A238" s="16" t="s">
        <v>171</v>
      </c>
      <c r="B238" s="36">
        <v>81</v>
      </c>
      <c r="C238" s="2">
        <f t="shared" si="63"/>
        <v>20</v>
      </c>
      <c r="D238" s="11">
        <f>SUM(D239)</f>
        <v>10</v>
      </c>
      <c r="E238" s="11">
        <f t="shared" ref="E238:J238" si="65">SUM(E239)</f>
        <v>10</v>
      </c>
      <c r="F238" s="11"/>
      <c r="G238" s="11">
        <f t="shared" si="65"/>
        <v>10</v>
      </c>
      <c r="H238" s="11"/>
      <c r="I238" s="11">
        <f t="shared" si="65"/>
        <v>10</v>
      </c>
      <c r="J238" s="11">
        <f t="shared" si="65"/>
        <v>1</v>
      </c>
      <c r="K238" s="3"/>
      <c r="L238" s="3"/>
      <c r="M238" s="3"/>
      <c r="N238" s="3"/>
      <c r="O238" s="3"/>
      <c r="P238" s="3"/>
    </row>
    <row r="239" spans="1:16" s="4" customFormat="1">
      <c r="A239" s="4" t="s">
        <v>45</v>
      </c>
      <c r="B239" s="33">
        <v>812.1</v>
      </c>
      <c r="C239" s="2">
        <f t="shared" si="63"/>
        <v>20</v>
      </c>
      <c r="D239" s="5">
        <f>SUM(E239+F239)</f>
        <v>10</v>
      </c>
      <c r="E239" s="4">
        <v>10</v>
      </c>
      <c r="G239" s="5">
        <f>SUM(H239+I239)</f>
        <v>10</v>
      </c>
      <c r="H239" s="1"/>
      <c r="I239" s="1">
        <v>10</v>
      </c>
      <c r="J239" s="6">
        <v>1</v>
      </c>
      <c r="K239" s="3"/>
      <c r="L239" s="3"/>
      <c r="M239" s="3"/>
      <c r="N239" s="3"/>
      <c r="O239" s="3"/>
      <c r="P239" s="3"/>
    </row>
    <row r="240" spans="1:16" s="4" customFormat="1" ht="16.5" customHeight="1">
      <c r="B240" s="32"/>
      <c r="C240" s="2" t="s">
        <v>0</v>
      </c>
      <c r="D240" s="5" t="s">
        <v>0</v>
      </c>
      <c r="G240" s="5" t="s">
        <v>0</v>
      </c>
      <c r="H240" s="1"/>
      <c r="I240" s="1"/>
      <c r="J240" s="6"/>
      <c r="K240" s="3"/>
      <c r="L240" s="3"/>
      <c r="M240" s="3"/>
      <c r="N240" s="3"/>
      <c r="O240" s="3"/>
      <c r="P240" s="3"/>
    </row>
    <row r="241" spans="1:16" s="4" customFormat="1" ht="14.25" customHeight="1">
      <c r="A241" s="13" t="s">
        <v>186</v>
      </c>
      <c r="B241" s="40"/>
      <c r="C241" s="41">
        <f>SUM(C242+C247)</f>
        <v>695</v>
      </c>
      <c r="D241" s="41">
        <f>SUM(D242+D247)</f>
        <v>445</v>
      </c>
      <c r="E241" s="41">
        <f t="shared" ref="E241:J241" si="66">SUM(E242+E247)</f>
        <v>445</v>
      </c>
      <c r="F241" s="41"/>
      <c r="G241" s="41">
        <f t="shared" si="66"/>
        <v>250</v>
      </c>
      <c r="H241" s="41">
        <f t="shared" si="66"/>
        <v>250</v>
      </c>
      <c r="I241" s="41"/>
      <c r="J241" s="41">
        <f t="shared" si="66"/>
        <v>34</v>
      </c>
      <c r="K241" s="3"/>
      <c r="L241" s="3"/>
      <c r="M241" s="3"/>
      <c r="N241" s="3"/>
      <c r="O241" s="3"/>
      <c r="P241" s="3"/>
    </row>
    <row r="242" spans="1:16" s="4" customFormat="1" ht="13.5" customHeight="1">
      <c r="A242" s="16" t="s">
        <v>176</v>
      </c>
      <c r="B242" s="20">
        <v>71</v>
      </c>
      <c r="C242" s="2">
        <f t="shared" si="63"/>
        <v>595</v>
      </c>
      <c r="D242" s="11">
        <f>SUM(D243:D245)</f>
        <v>435</v>
      </c>
      <c r="E242" s="11">
        <f>SUM(E243:E245)</f>
        <v>435</v>
      </c>
      <c r="F242" s="11"/>
      <c r="G242" s="11">
        <f>SUM(G243:G245)</f>
        <v>160</v>
      </c>
      <c r="H242" s="11">
        <f>SUM(H243:H245)</f>
        <v>160</v>
      </c>
      <c r="I242" s="11"/>
      <c r="J242" s="11">
        <f t="shared" ref="J242" si="67">SUM(J243:J245)</f>
        <v>31</v>
      </c>
      <c r="K242" s="3"/>
      <c r="L242" s="3"/>
      <c r="M242" s="3"/>
      <c r="N242" s="3"/>
      <c r="O242" s="3"/>
      <c r="P242" s="3"/>
    </row>
    <row r="243" spans="1:16" s="4" customFormat="1">
      <c r="A243" s="4" t="s">
        <v>41</v>
      </c>
      <c r="B243" s="42">
        <v>711</v>
      </c>
      <c r="C243" s="2">
        <f t="shared" si="63"/>
        <v>455</v>
      </c>
      <c r="D243" s="5">
        <v>380</v>
      </c>
      <c r="E243" s="4">
        <v>380</v>
      </c>
      <c r="G243" s="5">
        <f>SUM(H243+I243)</f>
        <v>75</v>
      </c>
      <c r="H243" s="1">
        <v>75</v>
      </c>
      <c r="I243" s="1"/>
      <c r="J243" s="6">
        <v>25</v>
      </c>
      <c r="K243" s="3"/>
      <c r="L243" s="3"/>
      <c r="M243" s="3"/>
      <c r="N243" s="3"/>
      <c r="O243" s="3"/>
      <c r="P243" s="3"/>
    </row>
    <row r="244" spans="1:16" s="4" customFormat="1">
      <c r="A244" s="4" t="s">
        <v>42</v>
      </c>
      <c r="B244" s="42">
        <v>712</v>
      </c>
      <c r="C244" s="2">
        <f t="shared" si="63"/>
        <v>95</v>
      </c>
      <c r="D244" s="5">
        <f>SUM(E244+F244)</f>
        <v>10</v>
      </c>
      <c r="E244" s="4">
        <v>10</v>
      </c>
      <c r="G244" s="5">
        <f>SUM(H244+I244)</f>
        <v>85</v>
      </c>
      <c r="H244" s="1">
        <v>85</v>
      </c>
      <c r="I244" s="1"/>
      <c r="J244" s="6">
        <v>3</v>
      </c>
      <c r="K244" s="3"/>
      <c r="L244" s="3"/>
      <c r="M244" s="3"/>
      <c r="N244" s="3"/>
      <c r="O244" s="3"/>
      <c r="P244" s="3"/>
    </row>
    <row r="245" spans="1:16" s="4" customFormat="1">
      <c r="A245" s="4" t="s">
        <v>52</v>
      </c>
      <c r="B245" s="32">
        <v>713</v>
      </c>
      <c r="C245" s="2">
        <f t="shared" si="63"/>
        <v>45</v>
      </c>
      <c r="D245" s="5">
        <f>SUM(E245+F245)</f>
        <v>45</v>
      </c>
      <c r="E245" s="4">
        <v>45</v>
      </c>
      <c r="G245" s="5"/>
      <c r="H245" s="1"/>
      <c r="I245" s="1"/>
      <c r="J245" s="6">
        <v>3</v>
      </c>
      <c r="K245" s="3"/>
      <c r="L245" s="3"/>
      <c r="M245" s="3"/>
      <c r="N245" s="3"/>
      <c r="O245" s="3"/>
      <c r="P245" s="3"/>
    </row>
    <row r="246" spans="1:16" s="4" customFormat="1" ht="6.75" customHeight="1">
      <c r="B246" s="32"/>
      <c r="C246" s="2" t="s">
        <v>0</v>
      </c>
      <c r="D246" s="5"/>
      <c r="G246" s="5"/>
      <c r="H246" s="1"/>
      <c r="I246" s="1"/>
      <c r="J246" s="6"/>
      <c r="K246" s="3"/>
      <c r="L246" s="3"/>
      <c r="M246" s="3"/>
      <c r="N246" s="3"/>
      <c r="O246" s="3"/>
      <c r="P246" s="3"/>
    </row>
    <row r="247" spans="1:16" s="4" customFormat="1">
      <c r="A247" s="16" t="s">
        <v>177</v>
      </c>
      <c r="B247" s="20">
        <v>72</v>
      </c>
      <c r="C247" s="2">
        <f t="shared" si="63"/>
        <v>100</v>
      </c>
      <c r="D247" s="11">
        <f>SUM(D248)</f>
        <v>10</v>
      </c>
      <c r="E247" s="11">
        <f>SUM(E248)</f>
        <v>10</v>
      </c>
      <c r="F247" s="11"/>
      <c r="G247" s="11">
        <f>SUM(G248)</f>
        <v>90</v>
      </c>
      <c r="H247" s="11">
        <f>SUM(H248)</f>
        <v>90</v>
      </c>
      <c r="I247" s="11" t="s">
        <v>0</v>
      </c>
      <c r="J247" s="11">
        <f t="shared" ref="J247" si="68">SUM(J248)</f>
        <v>3</v>
      </c>
      <c r="K247" s="3"/>
      <c r="L247" s="3"/>
      <c r="M247" s="3"/>
      <c r="N247" s="3"/>
      <c r="O247" s="3"/>
      <c r="P247" s="3"/>
    </row>
    <row r="248" spans="1:16" s="4" customFormat="1">
      <c r="A248" s="4" t="s">
        <v>43</v>
      </c>
      <c r="B248" s="42">
        <v>721</v>
      </c>
      <c r="C248" s="2">
        <f t="shared" si="63"/>
        <v>100</v>
      </c>
      <c r="D248" s="5">
        <f>SUM(E248+F248)</f>
        <v>10</v>
      </c>
      <c r="E248" s="4">
        <v>10</v>
      </c>
      <c r="G248" s="5">
        <f>SUM(H248+I248)</f>
        <v>90</v>
      </c>
      <c r="H248" s="1">
        <v>90</v>
      </c>
      <c r="I248" s="1"/>
      <c r="J248" s="6">
        <v>3</v>
      </c>
      <c r="K248" s="3"/>
      <c r="L248" s="3"/>
      <c r="M248" s="3"/>
      <c r="N248" s="3"/>
      <c r="O248" s="3"/>
      <c r="P248" s="3"/>
    </row>
    <row r="249" spans="1:16" s="4" customFormat="1" ht="14.25" customHeight="1">
      <c r="B249" s="22"/>
      <c r="C249" s="2" t="s">
        <v>0</v>
      </c>
      <c r="D249" s="5" t="s">
        <v>0</v>
      </c>
      <c r="G249" s="5" t="s">
        <v>0</v>
      </c>
      <c r="H249" s="1"/>
      <c r="I249" s="1"/>
      <c r="J249" s="6"/>
      <c r="K249" s="3"/>
      <c r="L249" s="3"/>
      <c r="M249" s="3"/>
      <c r="N249" s="3"/>
      <c r="O249" s="3"/>
      <c r="P249" s="3"/>
    </row>
    <row r="250" spans="1:16" s="4" customFormat="1" ht="14.25" customHeight="1">
      <c r="A250" s="13" t="s">
        <v>187</v>
      </c>
      <c r="B250" s="40"/>
      <c r="C250" s="41">
        <f>SUM(C251+C255+C274+C277)</f>
        <v>313</v>
      </c>
      <c r="D250" s="41">
        <f>SUM(D251+D255+D274+D277)</f>
        <v>200</v>
      </c>
      <c r="E250" s="41">
        <f>SUM(E251+E255+E274+E277)</f>
        <v>195</v>
      </c>
      <c r="F250" s="41"/>
      <c r="G250" s="41">
        <f>SUM(G251+G255+G274+G277)</f>
        <v>113</v>
      </c>
      <c r="H250" s="41">
        <f>SUM(H251+H255+H274+H277)</f>
        <v>90</v>
      </c>
      <c r="I250" s="41">
        <f>SUM(I251+I255+I274+I277)</f>
        <v>23</v>
      </c>
      <c r="J250" s="41">
        <f>SUM(J251+J255+J274+J277)</f>
        <v>13</v>
      </c>
      <c r="K250" s="3"/>
      <c r="L250" s="3"/>
      <c r="M250" s="3"/>
      <c r="N250" s="3"/>
      <c r="O250" s="3"/>
      <c r="P250" s="3"/>
    </row>
    <row r="251" spans="1:16" s="4" customFormat="1" ht="13.5" customHeight="1">
      <c r="A251" s="16" t="s">
        <v>164</v>
      </c>
      <c r="B251" s="17">
        <v>14</v>
      </c>
      <c r="C251" s="2">
        <f t="shared" si="63"/>
        <v>33</v>
      </c>
      <c r="D251" s="11">
        <f>SUM(D252:D253)</f>
        <v>20</v>
      </c>
      <c r="E251" s="11">
        <f t="shared" ref="E251:J251" si="69">SUM(E252:E253)</f>
        <v>20</v>
      </c>
      <c r="F251" s="11"/>
      <c r="G251" s="11">
        <f t="shared" si="69"/>
        <v>13</v>
      </c>
      <c r="H251" s="11">
        <f t="shared" si="69"/>
        <v>5</v>
      </c>
      <c r="I251" s="11">
        <f t="shared" si="69"/>
        <v>8</v>
      </c>
      <c r="J251" s="11">
        <f t="shared" si="69"/>
        <v>1</v>
      </c>
      <c r="K251" s="3"/>
      <c r="L251" s="3"/>
      <c r="M251" s="3"/>
      <c r="N251" s="3"/>
      <c r="O251" s="3"/>
      <c r="P251" s="3"/>
    </row>
    <row r="252" spans="1:16" s="4" customFormat="1">
      <c r="A252" s="4" t="s">
        <v>78</v>
      </c>
      <c r="B252" s="18">
        <v>141.11000000000001</v>
      </c>
      <c r="C252" s="2">
        <f t="shared" si="63"/>
        <v>13</v>
      </c>
      <c r="D252" s="5">
        <f>SUM(E252+F252)</f>
        <v>10</v>
      </c>
      <c r="E252" s="4">
        <v>10</v>
      </c>
      <c r="G252" s="5">
        <f>SUM(H252+I252)</f>
        <v>3</v>
      </c>
      <c r="H252" s="1">
        <v>3</v>
      </c>
      <c r="I252" s="1"/>
      <c r="J252" s="6"/>
      <c r="K252" s="3"/>
      <c r="L252" s="3"/>
      <c r="M252" s="3"/>
      <c r="N252" s="3"/>
      <c r="O252" s="3"/>
      <c r="P252" s="3"/>
    </row>
    <row r="253" spans="1:16" s="4" customFormat="1">
      <c r="A253" s="4" t="s">
        <v>134</v>
      </c>
      <c r="B253" s="18">
        <v>141.16</v>
      </c>
      <c r="C253" s="2">
        <f t="shared" si="63"/>
        <v>20</v>
      </c>
      <c r="D253" s="5">
        <f>SUM(E253+F253)</f>
        <v>10</v>
      </c>
      <c r="E253" s="4">
        <v>10</v>
      </c>
      <c r="G253" s="5">
        <f>SUM(H253+I253)</f>
        <v>10</v>
      </c>
      <c r="H253" s="1">
        <v>2</v>
      </c>
      <c r="I253" s="1">
        <v>8</v>
      </c>
      <c r="J253" s="3">
        <v>1</v>
      </c>
      <c r="K253" s="3"/>
      <c r="L253" s="3"/>
      <c r="M253" s="3"/>
      <c r="N253" s="3"/>
      <c r="O253" s="3"/>
      <c r="P253" s="3"/>
    </row>
    <row r="254" spans="1:16" s="4" customFormat="1" ht="6.75" customHeight="1">
      <c r="B254" s="43"/>
      <c r="C254" s="2" t="s">
        <v>0</v>
      </c>
      <c r="D254" s="5"/>
      <c r="G254" s="5"/>
      <c r="H254" s="1"/>
      <c r="I254" s="1"/>
      <c r="J254" s="6"/>
      <c r="K254" s="3"/>
      <c r="L254" s="3"/>
      <c r="M254" s="3"/>
      <c r="N254" s="3"/>
      <c r="O254" s="3"/>
      <c r="P254" s="3"/>
    </row>
    <row r="255" spans="1:16" s="4" customFormat="1">
      <c r="A255" s="16" t="s">
        <v>157</v>
      </c>
      <c r="B255" s="20">
        <v>21</v>
      </c>
      <c r="C255" s="11">
        <f>SUM(C256:C272)</f>
        <v>245</v>
      </c>
      <c r="D255" s="11">
        <f>SUM(D256:D272)</f>
        <v>168</v>
      </c>
      <c r="E255" s="11">
        <f>SUM(E256:E272)</f>
        <v>163</v>
      </c>
      <c r="F255" s="11"/>
      <c r="G255" s="11">
        <f>SUM(G256:G272)</f>
        <v>77</v>
      </c>
      <c r="H255" s="11">
        <f>SUM(H256:H272)</f>
        <v>77</v>
      </c>
      <c r="I255" s="11"/>
      <c r="J255" s="11">
        <f>SUM(J256:J272)</f>
        <v>11</v>
      </c>
      <c r="K255" s="3"/>
      <c r="L255" s="3"/>
      <c r="M255" s="3"/>
      <c r="N255" s="3"/>
      <c r="O255" s="3"/>
      <c r="P255" s="3"/>
    </row>
    <row r="256" spans="1:16" s="4" customFormat="1">
      <c r="A256" s="4" t="s">
        <v>34</v>
      </c>
      <c r="B256" s="18">
        <v>211.1</v>
      </c>
      <c r="C256" s="2">
        <f t="shared" si="63"/>
        <v>9</v>
      </c>
      <c r="D256" s="5">
        <f t="shared" ref="D256:D270" si="70">SUM(E256+F256)</f>
        <v>7</v>
      </c>
      <c r="E256" s="4">
        <v>7</v>
      </c>
      <c r="G256" s="5">
        <f t="shared" ref="G256:G270" si="71">SUM(H256+I256)</f>
        <v>2</v>
      </c>
      <c r="H256" s="1">
        <v>2</v>
      </c>
      <c r="I256" s="1"/>
      <c r="J256" s="6">
        <v>1</v>
      </c>
      <c r="K256" s="3"/>
      <c r="L256" s="3"/>
      <c r="M256" s="3"/>
      <c r="N256" s="3"/>
      <c r="O256" s="3"/>
      <c r="P256" s="3"/>
    </row>
    <row r="257" spans="1:16" s="4" customFormat="1">
      <c r="A257" s="4" t="s">
        <v>35</v>
      </c>
      <c r="B257" s="18">
        <v>211.2</v>
      </c>
      <c r="C257" s="2">
        <f t="shared" si="63"/>
        <v>8</v>
      </c>
      <c r="D257" s="5">
        <f t="shared" si="70"/>
        <v>6</v>
      </c>
      <c r="E257" s="4">
        <v>6</v>
      </c>
      <c r="G257" s="5">
        <f t="shared" si="71"/>
        <v>2</v>
      </c>
      <c r="H257" s="1">
        <v>2</v>
      </c>
      <c r="I257" s="1"/>
      <c r="J257" s="6"/>
      <c r="K257" s="3"/>
      <c r="L257" s="3"/>
      <c r="M257" s="3"/>
      <c r="N257" s="3"/>
      <c r="O257" s="3"/>
      <c r="P257" s="3"/>
    </row>
    <row r="258" spans="1:16" s="4" customFormat="1">
      <c r="A258" s="4" t="s">
        <v>180</v>
      </c>
      <c r="B258" s="32">
        <v>211.4</v>
      </c>
      <c r="C258" s="2">
        <f t="shared" si="63"/>
        <v>6</v>
      </c>
      <c r="D258" s="5">
        <f t="shared" si="70"/>
        <v>5</v>
      </c>
      <c r="E258" s="4">
        <v>5</v>
      </c>
      <c r="G258" s="5">
        <f t="shared" si="71"/>
        <v>1</v>
      </c>
      <c r="H258" s="1">
        <v>1</v>
      </c>
      <c r="I258" s="1"/>
      <c r="J258" s="6"/>
      <c r="K258" s="3"/>
      <c r="L258" s="3"/>
      <c r="M258" s="3"/>
      <c r="N258" s="3"/>
      <c r="O258" s="3"/>
      <c r="P258" s="3"/>
    </row>
    <row r="259" spans="1:16" s="4" customFormat="1" ht="13.5" customHeight="1">
      <c r="A259" s="4" t="s">
        <v>12</v>
      </c>
      <c r="B259" s="18">
        <v>212.1</v>
      </c>
      <c r="C259" s="2">
        <f t="shared" si="63"/>
        <v>67</v>
      </c>
      <c r="D259" s="5">
        <v>52</v>
      </c>
      <c r="E259" s="4">
        <v>50</v>
      </c>
      <c r="G259" s="5">
        <f t="shared" si="71"/>
        <v>15</v>
      </c>
      <c r="H259" s="1">
        <v>15</v>
      </c>
      <c r="I259" s="1"/>
      <c r="J259" s="6">
        <v>2</v>
      </c>
      <c r="K259" s="3"/>
      <c r="L259" s="3"/>
      <c r="M259" s="3"/>
      <c r="N259" s="3"/>
      <c r="O259" s="3"/>
      <c r="P259" s="3"/>
    </row>
    <row r="260" spans="1:16" s="4" customFormat="1">
      <c r="A260" s="4" t="s">
        <v>27</v>
      </c>
      <c r="B260" s="18">
        <v>212.2</v>
      </c>
      <c r="C260" s="2">
        <f t="shared" si="63"/>
        <v>24</v>
      </c>
      <c r="D260" s="5">
        <f t="shared" si="70"/>
        <v>12</v>
      </c>
      <c r="E260" s="4">
        <v>12</v>
      </c>
      <c r="G260" s="5">
        <f t="shared" si="71"/>
        <v>12</v>
      </c>
      <c r="H260" s="1">
        <v>12</v>
      </c>
      <c r="I260" s="1"/>
      <c r="J260" s="6">
        <v>1</v>
      </c>
      <c r="K260" s="3"/>
      <c r="L260" s="3"/>
      <c r="M260" s="3"/>
      <c r="N260" s="3"/>
      <c r="O260" s="3"/>
      <c r="P260" s="3"/>
    </row>
    <row r="261" spans="1:16" s="4" customFormat="1">
      <c r="A261" s="4" t="s">
        <v>181</v>
      </c>
      <c r="B261" s="18">
        <v>212.3</v>
      </c>
      <c r="C261" s="2">
        <f t="shared" si="63"/>
        <v>10</v>
      </c>
      <c r="D261" s="5">
        <f t="shared" si="70"/>
        <v>7</v>
      </c>
      <c r="E261" s="4">
        <v>7</v>
      </c>
      <c r="G261" s="5">
        <f t="shared" si="71"/>
        <v>3</v>
      </c>
      <c r="H261" s="1">
        <v>3</v>
      </c>
      <c r="I261" s="1"/>
      <c r="J261" s="6">
        <v>1</v>
      </c>
      <c r="K261" s="3"/>
      <c r="L261" s="3"/>
      <c r="M261" s="3"/>
      <c r="N261" s="3"/>
      <c r="O261" s="3"/>
      <c r="P261" s="3"/>
    </row>
    <row r="262" spans="1:16" s="4" customFormat="1">
      <c r="A262" s="4" t="s">
        <v>29</v>
      </c>
      <c r="B262" s="18">
        <v>212.4</v>
      </c>
      <c r="C262" s="2">
        <f t="shared" si="63"/>
        <v>5</v>
      </c>
      <c r="D262" s="5">
        <f t="shared" si="70"/>
        <v>3</v>
      </c>
      <c r="E262" s="4">
        <v>3</v>
      </c>
      <c r="G262" s="5">
        <f t="shared" si="71"/>
        <v>2</v>
      </c>
      <c r="H262" s="1">
        <v>2</v>
      </c>
      <c r="I262" s="1"/>
      <c r="J262" s="6"/>
      <c r="K262" s="3"/>
      <c r="L262" s="3"/>
      <c r="M262" s="3"/>
      <c r="N262" s="3"/>
      <c r="O262" s="3"/>
      <c r="P262" s="3"/>
    </row>
    <row r="263" spans="1:16" s="4" customFormat="1">
      <c r="A263" s="4" t="s">
        <v>28</v>
      </c>
      <c r="B263" s="43">
        <v>212.5</v>
      </c>
      <c r="C263" s="2">
        <f t="shared" si="63"/>
        <v>6</v>
      </c>
      <c r="D263" s="5">
        <f t="shared" si="70"/>
        <v>4</v>
      </c>
      <c r="E263" s="4">
        <v>4</v>
      </c>
      <c r="G263" s="5">
        <f t="shared" si="71"/>
        <v>2</v>
      </c>
      <c r="H263" s="1">
        <v>2</v>
      </c>
      <c r="I263" s="1"/>
      <c r="J263" s="6">
        <v>1</v>
      </c>
      <c r="K263" s="3"/>
      <c r="L263" s="3"/>
      <c r="M263" s="3"/>
      <c r="N263" s="3"/>
      <c r="O263" s="3"/>
      <c r="P263" s="3"/>
    </row>
    <row r="264" spans="1:16" s="4" customFormat="1">
      <c r="A264" s="1" t="s">
        <v>220</v>
      </c>
      <c r="B264" s="18">
        <v>213.2</v>
      </c>
      <c r="C264" s="2">
        <f t="shared" si="63"/>
        <v>14</v>
      </c>
      <c r="D264" s="5">
        <f t="shared" si="70"/>
        <v>8</v>
      </c>
      <c r="E264" s="4">
        <v>8</v>
      </c>
      <c r="G264" s="5">
        <f t="shared" si="71"/>
        <v>6</v>
      </c>
      <c r="H264" s="1">
        <v>6</v>
      </c>
      <c r="I264" s="1"/>
      <c r="J264" s="6">
        <v>1</v>
      </c>
      <c r="K264" s="3"/>
      <c r="L264" s="3"/>
      <c r="M264" s="3"/>
      <c r="N264" s="3"/>
      <c r="O264" s="3"/>
      <c r="P264" s="3"/>
    </row>
    <row r="265" spans="1:16" s="4" customFormat="1">
      <c r="A265" s="4" t="s">
        <v>37</v>
      </c>
      <c r="B265" s="18">
        <v>214.1</v>
      </c>
      <c r="C265" s="2">
        <f t="shared" si="63"/>
        <v>12</v>
      </c>
      <c r="D265" s="5">
        <f t="shared" si="70"/>
        <v>7</v>
      </c>
      <c r="E265" s="4">
        <v>7</v>
      </c>
      <c r="G265" s="5">
        <f t="shared" si="71"/>
        <v>5</v>
      </c>
      <c r="H265" s="1">
        <v>5</v>
      </c>
      <c r="I265" s="1"/>
      <c r="J265" s="6">
        <v>1</v>
      </c>
      <c r="K265" s="3"/>
      <c r="L265" s="3"/>
      <c r="M265" s="3"/>
      <c r="N265" s="3"/>
      <c r="O265" s="3"/>
      <c r="P265" s="3"/>
    </row>
    <row r="266" spans="1:16" s="4" customFormat="1">
      <c r="A266" s="4" t="s">
        <v>63</v>
      </c>
      <c r="B266" s="18">
        <v>214.2</v>
      </c>
      <c r="C266" s="2">
        <f t="shared" si="63"/>
        <v>12</v>
      </c>
      <c r="D266" s="5">
        <f t="shared" si="70"/>
        <v>7</v>
      </c>
      <c r="E266" s="4">
        <v>7</v>
      </c>
      <c r="G266" s="5">
        <f t="shared" si="71"/>
        <v>5</v>
      </c>
      <c r="H266" s="1">
        <v>5</v>
      </c>
      <c r="I266" s="1"/>
      <c r="J266" s="6">
        <v>1</v>
      </c>
      <c r="K266" s="3"/>
      <c r="L266" s="3"/>
      <c r="M266" s="3"/>
      <c r="N266" s="3"/>
      <c r="O266" s="3"/>
      <c r="P266" s="3"/>
    </row>
    <row r="267" spans="1:16" s="4" customFormat="1">
      <c r="A267" s="4" t="s">
        <v>36</v>
      </c>
      <c r="B267" s="18">
        <v>215.1</v>
      </c>
      <c r="C267" s="2">
        <f t="shared" si="63"/>
        <v>10</v>
      </c>
      <c r="D267" s="5">
        <f t="shared" si="70"/>
        <v>8</v>
      </c>
      <c r="E267" s="4">
        <v>8</v>
      </c>
      <c r="G267" s="5">
        <f t="shared" si="71"/>
        <v>2</v>
      </c>
      <c r="H267" s="1">
        <v>2</v>
      </c>
      <c r="I267" s="1"/>
      <c r="J267" s="6">
        <v>1</v>
      </c>
      <c r="K267" s="3"/>
      <c r="L267" s="3"/>
      <c r="M267" s="3"/>
      <c r="N267" s="3"/>
      <c r="O267" s="3"/>
      <c r="P267" s="3"/>
    </row>
    <row r="268" spans="1:16" s="4" customFormat="1">
      <c r="A268" s="4" t="s">
        <v>30</v>
      </c>
      <c r="B268" s="18">
        <v>216.1</v>
      </c>
      <c r="C268" s="2">
        <f t="shared" si="63"/>
        <v>16</v>
      </c>
      <c r="D268" s="5">
        <v>11</v>
      </c>
      <c r="E268" s="4">
        <v>10</v>
      </c>
      <c r="G268" s="5">
        <f t="shared" si="71"/>
        <v>5</v>
      </c>
      <c r="H268" s="1">
        <v>5</v>
      </c>
      <c r="I268" s="1"/>
      <c r="J268" s="6"/>
      <c r="K268" s="3"/>
      <c r="L268" s="3"/>
      <c r="M268" s="3"/>
      <c r="N268" s="3"/>
      <c r="O268" s="3"/>
      <c r="P268" s="3"/>
    </row>
    <row r="269" spans="1:16" s="4" customFormat="1">
      <c r="A269" s="4" t="s">
        <v>191</v>
      </c>
      <c r="B269" s="18">
        <v>216.3</v>
      </c>
      <c r="C269" s="2">
        <f t="shared" si="63"/>
        <v>8</v>
      </c>
      <c r="D269" s="5">
        <f t="shared" si="70"/>
        <v>6</v>
      </c>
      <c r="E269" s="4">
        <v>6</v>
      </c>
      <c r="G269" s="5">
        <f t="shared" si="71"/>
        <v>2</v>
      </c>
      <c r="H269" s="1">
        <v>2</v>
      </c>
      <c r="I269" s="1"/>
      <c r="J269" s="6"/>
      <c r="K269" s="3"/>
      <c r="L269" s="3"/>
      <c r="M269" s="3"/>
      <c r="N269" s="3"/>
      <c r="O269" s="3"/>
      <c r="P269" s="3"/>
    </row>
    <row r="270" spans="1:16" s="4" customFormat="1">
      <c r="A270" s="4" t="s">
        <v>31</v>
      </c>
      <c r="B270" s="18">
        <v>216.4</v>
      </c>
      <c r="C270" s="2">
        <f t="shared" si="63"/>
        <v>10</v>
      </c>
      <c r="D270" s="5">
        <f t="shared" si="70"/>
        <v>7</v>
      </c>
      <c r="E270" s="4">
        <v>7</v>
      </c>
      <c r="G270" s="5">
        <f t="shared" si="71"/>
        <v>3</v>
      </c>
      <c r="H270" s="1">
        <v>3</v>
      </c>
      <c r="I270" s="1"/>
      <c r="J270" s="6"/>
      <c r="K270" s="3"/>
      <c r="L270" s="3"/>
      <c r="M270" s="3"/>
      <c r="N270" s="3"/>
      <c r="O270" s="3"/>
      <c r="P270" s="3"/>
    </row>
    <row r="271" spans="1:16" s="4" customFormat="1">
      <c r="A271" s="4" t="s">
        <v>32</v>
      </c>
      <c r="B271" s="18">
        <v>216.5</v>
      </c>
      <c r="C271" s="2">
        <f t="shared" ref="C271" si="72">SUM(D271+G271)</f>
        <v>20</v>
      </c>
      <c r="D271" s="5">
        <v>12</v>
      </c>
      <c r="E271" s="4">
        <v>10</v>
      </c>
      <c r="G271" s="5">
        <f t="shared" ref="G271" si="73">SUM(H271+I271)</f>
        <v>8</v>
      </c>
      <c r="H271" s="1">
        <v>8</v>
      </c>
      <c r="I271" s="1"/>
      <c r="J271" s="6">
        <v>1</v>
      </c>
      <c r="K271" s="3"/>
      <c r="L271" s="3"/>
      <c r="M271" s="3"/>
      <c r="N271" s="3"/>
      <c r="O271" s="3"/>
      <c r="P271" s="3"/>
    </row>
    <row r="272" spans="1:16" s="4" customFormat="1">
      <c r="A272" s="4" t="s">
        <v>221</v>
      </c>
      <c r="B272" s="18">
        <v>216.6</v>
      </c>
      <c r="C272" s="2">
        <f>SUM(D272+G272)</f>
        <v>8</v>
      </c>
      <c r="D272" s="5">
        <f>SUM(E272+F272)</f>
        <v>6</v>
      </c>
      <c r="E272" s="4">
        <v>6</v>
      </c>
      <c r="G272" s="5">
        <f>SUM(H272+I272)</f>
        <v>2</v>
      </c>
      <c r="H272" s="1">
        <v>2</v>
      </c>
      <c r="I272" s="1"/>
      <c r="J272" s="6"/>
      <c r="K272" s="3"/>
      <c r="L272" s="3"/>
      <c r="M272" s="3"/>
      <c r="N272" s="3"/>
      <c r="O272" s="3"/>
      <c r="P272" s="3"/>
    </row>
    <row r="273" spans="1:16" s="4" customFormat="1" ht="4.5" customHeight="1">
      <c r="B273" s="43"/>
      <c r="C273" s="2" t="s">
        <v>0</v>
      </c>
      <c r="D273" s="5"/>
      <c r="G273" s="5"/>
      <c r="H273" s="1"/>
      <c r="I273" s="1"/>
      <c r="J273" s="6"/>
      <c r="K273" s="3"/>
      <c r="L273" s="3"/>
      <c r="M273" s="3"/>
      <c r="N273" s="3"/>
      <c r="O273" s="3"/>
      <c r="P273" s="3"/>
    </row>
    <row r="274" spans="1:16" s="4" customFormat="1">
      <c r="A274" s="16" t="s">
        <v>158</v>
      </c>
      <c r="B274" s="44">
        <v>22</v>
      </c>
      <c r="C274" s="11">
        <f>SUM(C275)</f>
        <v>25</v>
      </c>
      <c r="D274" s="11">
        <f>SUM(D275)</f>
        <v>7</v>
      </c>
      <c r="E274" s="11">
        <f t="shared" ref="E274:J274" si="74">SUM(E275)</f>
        <v>7</v>
      </c>
      <c r="F274" s="11"/>
      <c r="G274" s="11">
        <f t="shared" si="74"/>
        <v>18</v>
      </c>
      <c r="H274" s="11">
        <f t="shared" si="74"/>
        <v>3</v>
      </c>
      <c r="I274" s="11">
        <f t="shared" si="74"/>
        <v>15</v>
      </c>
      <c r="J274" s="11">
        <f t="shared" si="74"/>
        <v>1</v>
      </c>
      <c r="K274" s="3"/>
      <c r="L274" s="3"/>
      <c r="M274" s="3"/>
      <c r="N274" s="3"/>
      <c r="O274" s="3"/>
      <c r="P274" s="3"/>
    </row>
    <row r="275" spans="1:16" s="4" customFormat="1">
      <c r="A275" s="4" t="s">
        <v>33</v>
      </c>
      <c r="B275" s="18">
        <v>226.1</v>
      </c>
      <c r="C275" s="2">
        <f t="shared" ref="C275:C327" si="75">SUM(D275+G275)</f>
        <v>25</v>
      </c>
      <c r="D275" s="5">
        <f>SUM(E275+F275)</f>
        <v>7</v>
      </c>
      <c r="E275" s="4">
        <v>7</v>
      </c>
      <c r="G275" s="5">
        <f>SUM(H275+I275)</f>
        <v>18</v>
      </c>
      <c r="H275" s="1">
        <v>3</v>
      </c>
      <c r="I275" s="1">
        <v>15</v>
      </c>
      <c r="J275" s="6">
        <v>1</v>
      </c>
      <c r="K275" s="3"/>
      <c r="L275" s="3"/>
      <c r="M275" s="3"/>
      <c r="N275" s="3"/>
      <c r="O275" s="3"/>
      <c r="P275" s="3"/>
    </row>
    <row r="276" spans="1:16" s="4" customFormat="1" ht="4.5" customHeight="1">
      <c r="B276" s="43"/>
      <c r="C276" s="2" t="s">
        <v>0</v>
      </c>
      <c r="D276" s="5"/>
      <c r="G276" s="5"/>
      <c r="H276" s="1"/>
      <c r="I276" s="1"/>
      <c r="J276" s="6"/>
      <c r="K276" s="3"/>
      <c r="L276" s="3"/>
      <c r="M276" s="3"/>
      <c r="N276" s="3"/>
      <c r="O276" s="3"/>
      <c r="P276" s="3"/>
    </row>
    <row r="277" spans="1:16" s="4" customFormat="1">
      <c r="A277" s="16" t="s">
        <v>162</v>
      </c>
      <c r="B277" s="44">
        <v>36</v>
      </c>
      <c r="C277" s="11">
        <f>SUM(C278)</f>
        <v>10</v>
      </c>
      <c r="D277" s="11">
        <f>SUM(D278)</f>
        <v>5</v>
      </c>
      <c r="E277" s="11">
        <f t="shared" ref="E277:H277" si="76">SUM(E278)</f>
        <v>5</v>
      </c>
      <c r="F277" s="11"/>
      <c r="G277" s="11">
        <f t="shared" si="76"/>
        <v>5</v>
      </c>
      <c r="H277" s="11">
        <f t="shared" si="76"/>
        <v>5</v>
      </c>
      <c r="I277" s="11"/>
      <c r="J277" s="6"/>
      <c r="K277" s="3"/>
      <c r="L277" s="3"/>
      <c r="M277" s="3"/>
      <c r="N277" s="3"/>
      <c r="O277" s="3"/>
      <c r="P277" s="3"/>
    </row>
    <row r="278" spans="1:16" s="4" customFormat="1">
      <c r="A278" s="4" t="s">
        <v>182</v>
      </c>
      <c r="B278" s="18">
        <v>363.4</v>
      </c>
      <c r="C278" s="2">
        <f t="shared" si="75"/>
        <v>10</v>
      </c>
      <c r="D278" s="5">
        <f>SUM(E278+F278)</f>
        <v>5</v>
      </c>
      <c r="E278" s="4">
        <v>5</v>
      </c>
      <c r="G278" s="5">
        <f>SUM(H278+I278)</f>
        <v>5</v>
      </c>
      <c r="H278" s="1">
        <v>5</v>
      </c>
      <c r="I278" s="1"/>
      <c r="J278" s="6"/>
      <c r="K278" s="3"/>
      <c r="L278" s="3"/>
      <c r="M278" s="3"/>
      <c r="N278" s="3"/>
      <c r="O278" s="3"/>
      <c r="P278" s="3"/>
    </row>
    <row r="279" spans="1:16" s="4" customFormat="1" ht="13.5" customHeight="1">
      <c r="B279" s="45"/>
      <c r="C279" s="2" t="s">
        <v>0</v>
      </c>
      <c r="D279" s="5"/>
      <c r="G279" s="5"/>
      <c r="H279" s="1"/>
      <c r="I279" s="1"/>
      <c r="J279" s="6"/>
      <c r="K279" s="3"/>
      <c r="L279" s="3"/>
      <c r="M279" s="3"/>
      <c r="N279" s="3"/>
      <c r="O279" s="3"/>
      <c r="P279" s="3"/>
    </row>
    <row r="280" spans="1:16" s="4" customFormat="1" ht="14.25" customHeight="1">
      <c r="A280" s="95" t="s">
        <v>188</v>
      </c>
      <c r="B280" s="95"/>
      <c r="C280" s="2">
        <f t="shared" ref="C280:J280" si="77">SUM(C281+C285)</f>
        <v>250</v>
      </c>
      <c r="D280" s="2">
        <f t="shared" si="77"/>
        <v>175</v>
      </c>
      <c r="E280" s="2">
        <f t="shared" si="77"/>
        <v>150</v>
      </c>
      <c r="F280" s="2">
        <f t="shared" si="77"/>
        <v>25</v>
      </c>
      <c r="G280" s="2">
        <f t="shared" si="77"/>
        <v>75</v>
      </c>
      <c r="H280" s="2">
        <f t="shared" si="77"/>
        <v>50</v>
      </c>
      <c r="I280" s="2">
        <f t="shared" si="77"/>
        <v>25</v>
      </c>
      <c r="J280" s="2">
        <f t="shared" si="77"/>
        <v>20</v>
      </c>
      <c r="K280" s="3"/>
      <c r="L280" s="3"/>
      <c r="M280" s="3"/>
      <c r="N280" s="3"/>
      <c r="O280" s="3"/>
      <c r="P280" s="3"/>
    </row>
    <row r="281" spans="1:16" s="50" customFormat="1" ht="15.75" customHeight="1">
      <c r="A281" s="46" t="s">
        <v>163</v>
      </c>
      <c r="B281" s="47">
        <v>38</v>
      </c>
      <c r="C281" s="48">
        <f>SUM(C282:C283)</f>
        <v>150</v>
      </c>
      <c r="D281" s="48">
        <f>SUM(D282:D283)</f>
        <v>75</v>
      </c>
      <c r="E281" s="48">
        <f>SUM(E282:E283)</f>
        <v>50</v>
      </c>
      <c r="F281" s="48">
        <f t="shared" ref="F281:J281" si="78">SUM(F282:F282)</f>
        <v>25</v>
      </c>
      <c r="G281" s="48">
        <f t="shared" si="78"/>
        <v>75</v>
      </c>
      <c r="H281" s="48">
        <f t="shared" si="78"/>
        <v>50</v>
      </c>
      <c r="I281" s="48">
        <f t="shared" si="78"/>
        <v>25</v>
      </c>
      <c r="J281" s="48">
        <f t="shared" si="78"/>
        <v>10</v>
      </c>
      <c r="K281" s="49"/>
      <c r="L281" s="49"/>
      <c r="M281" s="49"/>
      <c r="N281" s="49"/>
      <c r="O281" s="49"/>
      <c r="P281" s="49"/>
    </row>
    <row r="282" spans="1:16" s="4" customFormat="1">
      <c r="A282" s="4" t="s">
        <v>51</v>
      </c>
      <c r="B282" s="33">
        <v>381.1</v>
      </c>
      <c r="C282" s="2">
        <f>SUM(D282+G282)</f>
        <v>125</v>
      </c>
      <c r="D282" s="5">
        <v>50</v>
      </c>
      <c r="E282" s="4">
        <v>25</v>
      </c>
      <c r="F282" s="4">
        <v>25</v>
      </c>
      <c r="G282" s="5">
        <f>SUM(H282+I282)</f>
        <v>75</v>
      </c>
      <c r="H282" s="1">
        <v>50</v>
      </c>
      <c r="I282" s="1">
        <v>25</v>
      </c>
      <c r="J282" s="6">
        <v>10</v>
      </c>
      <c r="K282" s="3"/>
      <c r="L282" s="3"/>
      <c r="M282" s="3"/>
      <c r="N282" s="3"/>
      <c r="O282" s="3"/>
      <c r="P282" s="3"/>
    </row>
    <row r="283" spans="1:16" s="4" customFormat="1">
      <c r="A283" s="4" t="s">
        <v>222</v>
      </c>
      <c r="B283" s="33">
        <v>381.2</v>
      </c>
      <c r="C283" s="2">
        <f>SUM(D283+G283)</f>
        <v>25</v>
      </c>
      <c r="D283" s="5">
        <f>SUM(E283:F283)</f>
        <v>25</v>
      </c>
      <c r="E283" s="4">
        <v>25</v>
      </c>
      <c r="G283" s="5"/>
      <c r="H283" s="1"/>
      <c r="I283" s="1"/>
      <c r="J283" s="6"/>
      <c r="K283" s="3"/>
      <c r="L283" s="3"/>
      <c r="M283" s="3"/>
      <c r="N283" s="3"/>
      <c r="O283" s="3"/>
      <c r="P283" s="3"/>
    </row>
    <row r="284" spans="1:16" s="4" customFormat="1" ht="9.75" customHeight="1">
      <c r="A284" s="7"/>
      <c r="B284" s="8"/>
      <c r="C284" s="2" t="s">
        <v>0</v>
      </c>
      <c r="D284" s="5"/>
      <c r="G284" s="5"/>
      <c r="H284" s="1"/>
      <c r="I284" s="1"/>
      <c r="J284" s="6"/>
      <c r="K284" s="3"/>
      <c r="L284" s="3"/>
      <c r="M284" s="3"/>
      <c r="N284" s="3"/>
      <c r="O284" s="3"/>
      <c r="P284" s="3"/>
    </row>
    <row r="285" spans="1:16" s="4" customFormat="1" ht="15" customHeight="1">
      <c r="A285" s="16" t="s">
        <v>175</v>
      </c>
      <c r="B285" s="44">
        <v>86</v>
      </c>
      <c r="C285" s="11">
        <f>SUM(C286)</f>
        <v>100</v>
      </c>
      <c r="D285" s="11">
        <f>SUM(D286)</f>
        <v>100</v>
      </c>
      <c r="E285" s="11">
        <f t="shared" ref="E285:J285" si="79">SUM(E286)</f>
        <v>100</v>
      </c>
      <c r="F285" s="11"/>
      <c r="G285" s="11"/>
      <c r="H285" s="11"/>
      <c r="I285" s="11"/>
      <c r="J285" s="11">
        <f t="shared" si="79"/>
        <v>10</v>
      </c>
      <c r="K285" s="3"/>
      <c r="L285" s="3"/>
      <c r="M285" s="3"/>
      <c r="N285" s="3"/>
      <c r="O285" s="3"/>
      <c r="P285" s="3"/>
    </row>
    <row r="286" spans="1:16" s="4" customFormat="1">
      <c r="A286" s="4" t="s">
        <v>132</v>
      </c>
      <c r="B286" s="18">
        <v>861.1</v>
      </c>
      <c r="C286" s="2">
        <f t="shared" si="75"/>
        <v>100</v>
      </c>
      <c r="D286" s="5">
        <f>SUM(E286+F286)</f>
        <v>100</v>
      </c>
      <c r="E286" s="4">
        <v>100</v>
      </c>
      <c r="G286" s="5"/>
      <c r="H286" s="1"/>
      <c r="I286" s="1"/>
      <c r="J286" s="6">
        <v>10</v>
      </c>
      <c r="K286" s="3"/>
      <c r="L286" s="3"/>
      <c r="M286" s="3"/>
      <c r="N286" s="3"/>
      <c r="O286" s="3"/>
      <c r="P286" s="3"/>
    </row>
    <row r="287" spans="1:16" s="4" customFormat="1" ht="15" customHeight="1">
      <c r="B287" s="43"/>
      <c r="C287" s="2" t="s">
        <v>0</v>
      </c>
      <c r="D287" s="51"/>
      <c r="G287" s="51"/>
      <c r="H287" s="1"/>
      <c r="I287" s="1"/>
      <c r="J287" s="6"/>
      <c r="K287" s="3"/>
      <c r="L287" s="3"/>
      <c r="M287" s="3"/>
      <c r="N287" s="3"/>
      <c r="O287" s="3"/>
      <c r="P287" s="3"/>
    </row>
    <row r="288" spans="1:16" s="4" customFormat="1">
      <c r="A288" s="13" t="s">
        <v>189</v>
      </c>
      <c r="B288" s="52"/>
      <c r="C288" s="41">
        <f>SUM(C289)</f>
        <v>100</v>
      </c>
      <c r="D288" s="41">
        <f>SUM(D289)</f>
        <v>100</v>
      </c>
      <c r="E288" s="41">
        <f t="shared" ref="E288" si="80">SUM(E289)</f>
        <v>100</v>
      </c>
      <c r="F288" s="41"/>
      <c r="G288" s="41"/>
      <c r="H288" s="41"/>
      <c r="I288" s="41"/>
      <c r="J288" s="6"/>
      <c r="K288" s="3"/>
      <c r="L288" s="3"/>
      <c r="M288" s="3"/>
      <c r="N288" s="3"/>
      <c r="O288" s="3"/>
      <c r="P288" s="3"/>
    </row>
    <row r="289" spans="1:16" s="4" customFormat="1">
      <c r="A289" s="16" t="s">
        <v>193</v>
      </c>
      <c r="B289" s="53">
        <v>87</v>
      </c>
      <c r="C289" s="11">
        <f>SUM(C290:C292)</f>
        <v>100</v>
      </c>
      <c r="D289" s="11">
        <f>SUM(D290:D292)</f>
        <v>100</v>
      </c>
      <c r="E289" s="11">
        <f t="shared" ref="E289" si="81">SUM(E290:E292)</f>
        <v>100</v>
      </c>
      <c r="F289" s="11"/>
      <c r="G289" s="11"/>
      <c r="H289" s="11"/>
      <c r="I289" s="11"/>
      <c r="J289" s="6"/>
      <c r="K289" s="3"/>
      <c r="L289" s="3"/>
      <c r="M289" s="3"/>
      <c r="N289" s="3"/>
      <c r="O289" s="3"/>
      <c r="P289" s="3"/>
    </row>
    <row r="290" spans="1:16" s="4" customFormat="1">
      <c r="A290" s="37" t="s">
        <v>135</v>
      </c>
      <c r="B290" s="33">
        <v>871.1</v>
      </c>
      <c r="C290" s="2">
        <f t="shared" si="75"/>
        <v>45</v>
      </c>
      <c r="D290" s="5">
        <f>SUM(E290+F290)</f>
        <v>45</v>
      </c>
      <c r="E290" s="4">
        <v>45</v>
      </c>
      <c r="G290" s="5"/>
      <c r="H290" s="1"/>
      <c r="I290" s="1"/>
      <c r="J290" s="6"/>
      <c r="K290" s="3"/>
      <c r="L290" s="3"/>
      <c r="M290" s="3"/>
      <c r="N290" s="3"/>
      <c r="O290" s="3"/>
      <c r="P290" s="3"/>
    </row>
    <row r="291" spans="1:16" s="4" customFormat="1">
      <c r="A291" s="37" t="s">
        <v>136</v>
      </c>
      <c r="B291" s="33">
        <v>872.1</v>
      </c>
      <c r="C291" s="2">
        <f t="shared" si="75"/>
        <v>30</v>
      </c>
      <c r="D291" s="5">
        <f>SUM(E291+F291)</f>
        <v>30</v>
      </c>
      <c r="E291" s="4">
        <v>30</v>
      </c>
      <c r="G291" s="5"/>
      <c r="H291" s="1"/>
      <c r="I291" s="1"/>
      <c r="J291" s="6"/>
      <c r="K291" s="3"/>
      <c r="L291" s="3"/>
      <c r="M291" s="3"/>
      <c r="N291" s="3"/>
      <c r="O291" s="3"/>
      <c r="P291" s="3"/>
    </row>
    <row r="292" spans="1:16" s="4" customFormat="1">
      <c r="A292" s="37" t="s">
        <v>137</v>
      </c>
      <c r="B292" s="33">
        <v>873.1</v>
      </c>
      <c r="C292" s="2">
        <f t="shared" si="75"/>
        <v>25</v>
      </c>
      <c r="D292" s="5">
        <f>SUM(E292+F292)</f>
        <v>25</v>
      </c>
      <c r="E292" s="4">
        <v>25</v>
      </c>
      <c r="G292" s="5"/>
      <c r="H292" s="1"/>
      <c r="I292" s="1"/>
      <c r="J292" s="6"/>
      <c r="K292" s="3"/>
      <c r="L292" s="3"/>
      <c r="M292" s="3"/>
      <c r="N292" s="3"/>
      <c r="O292" s="3"/>
      <c r="P292" s="3"/>
    </row>
    <row r="293" spans="1:16" s="4" customFormat="1" ht="14.25" customHeight="1">
      <c r="B293" s="45"/>
      <c r="C293" s="2" t="s">
        <v>0</v>
      </c>
      <c r="D293" s="5"/>
      <c r="G293" s="5"/>
      <c r="H293" s="1"/>
      <c r="I293" s="1"/>
      <c r="J293" s="6"/>
      <c r="K293" s="3"/>
      <c r="L293" s="3"/>
      <c r="M293" s="3"/>
      <c r="N293" s="3"/>
      <c r="O293" s="3"/>
      <c r="P293" s="3"/>
    </row>
    <row r="294" spans="1:16" s="50" customFormat="1" ht="23.25" customHeight="1">
      <c r="A294" s="93" t="s">
        <v>190</v>
      </c>
      <c r="B294" s="93"/>
      <c r="C294" s="54">
        <f>SUM(C295+C299+C305)</f>
        <v>120</v>
      </c>
      <c r="D294" s="54">
        <f>SUM(D295+D299+D305)</f>
        <v>100</v>
      </c>
      <c r="E294" s="54">
        <f t="shared" ref="E294:H294" si="82">SUM(E295+E299+E305)</f>
        <v>100</v>
      </c>
      <c r="F294" s="54"/>
      <c r="G294" s="54">
        <f t="shared" si="82"/>
        <v>20</v>
      </c>
      <c r="H294" s="54">
        <f t="shared" si="82"/>
        <v>20</v>
      </c>
      <c r="I294" s="54"/>
      <c r="J294" s="54">
        <f>SUM(J295+J299+J305)</f>
        <v>12</v>
      </c>
      <c r="K294" s="49"/>
      <c r="L294" s="49"/>
      <c r="M294" s="49"/>
      <c r="N294" s="49"/>
      <c r="O294" s="49"/>
      <c r="P294" s="49"/>
    </row>
    <row r="295" spans="1:16" s="59" customFormat="1" ht="17.25" customHeight="1">
      <c r="A295" s="55" t="s">
        <v>158</v>
      </c>
      <c r="B295" s="56">
        <v>22</v>
      </c>
      <c r="C295" s="57">
        <f t="shared" ref="C295:H295" si="83">SUM(C296:C297)</f>
        <v>30</v>
      </c>
      <c r="D295" s="57">
        <f t="shared" si="83"/>
        <v>25</v>
      </c>
      <c r="E295" s="57">
        <f t="shared" si="83"/>
        <v>25</v>
      </c>
      <c r="F295" s="57"/>
      <c r="G295" s="57">
        <f t="shared" si="83"/>
        <v>5</v>
      </c>
      <c r="H295" s="57">
        <f t="shared" si="83"/>
        <v>5</v>
      </c>
      <c r="I295" s="57"/>
      <c r="J295" s="57">
        <f t="shared" ref="J295" si="84">SUM(J296:J297)</f>
        <v>3</v>
      </c>
      <c r="K295" s="58"/>
      <c r="L295" s="58"/>
      <c r="M295" s="58"/>
      <c r="N295" s="58"/>
      <c r="O295" s="58"/>
      <c r="P295" s="58"/>
    </row>
    <row r="296" spans="1:16" s="4" customFormat="1">
      <c r="A296" s="4" t="s">
        <v>145</v>
      </c>
      <c r="B296" s="18">
        <v>221.1</v>
      </c>
      <c r="C296" s="2">
        <f t="shared" si="75"/>
        <v>10</v>
      </c>
      <c r="D296" s="5">
        <f>SUM(E296+F296)</f>
        <v>10</v>
      </c>
      <c r="E296" s="4">
        <v>10</v>
      </c>
      <c r="G296" s="5"/>
      <c r="H296" s="1"/>
      <c r="I296" s="1"/>
      <c r="J296" s="6">
        <v>1</v>
      </c>
      <c r="K296" s="3"/>
      <c r="L296" s="3"/>
      <c r="M296" s="3"/>
      <c r="N296" s="3"/>
      <c r="O296" s="3"/>
      <c r="P296" s="3"/>
    </row>
    <row r="297" spans="1:16" s="4" customFormat="1">
      <c r="A297" s="4" t="s">
        <v>107</v>
      </c>
      <c r="B297" s="18">
        <v>222.1</v>
      </c>
      <c r="C297" s="2">
        <f t="shared" si="75"/>
        <v>20</v>
      </c>
      <c r="D297" s="2">
        <f>SUM(E297+F297)</f>
        <v>15</v>
      </c>
      <c r="E297" s="4">
        <v>15</v>
      </c>
      <c r="G297" s="2">
        <f>SUM(H297+I297)</f>
        <v>5</v>
      </c>
      <c r="H297" s="1">
        <v>5</v>
      </c>
      <c r="I297" s="1"/>
      <c r="J297" s="6">
        <v>2</v>
      </c>
      <c r="K297" s="3"/>
      <c r="L297" s="3"/>
      <c r="M297" s="3"/>
      <c r="N297" s="3"/>
      <c r="O297" s="3"/>
      <c r="P297" s="3"/>
    </row>
    <row r="298" spans="1:16" s="4" customFormat="1" ht="6" customHeight="1">
      <c r="B298" s="43"/>
      <c r="C298" s="2"/>
      <c r="D298" s="2"/>
      <c r="G298" s="2"/>
      <c r="H298" s="1"/>
      <c r="I298" s="1"/>
      <c r="J298" s="6"/>
      <c r="K298" s="3"/>
      <c r="L298" s="3"/>
      <c r="M298" s="3"/>
      <c r="N298" s="3"/>
      <c r="O298" s="3"/>
      <c r="P298" s="3"/>
    </row>
    <row r="299" spans="1:16" s="4" customFormat="1">
      <c r="A299" s="16" t="s">
        <v>179</v>
      </c>
      <c r="B299" s="52">
        <v>42</v>
      </c>
      <c r="C299" s="11">
        <f>SUM(C300:C303)</f>
        <v>50</v>
      </c>
      <c r="D299" s="11">
        <f>SUM(D300:D303)</f>
        <v>45</v>
      </c>
      <c r="E299" s="11">
        <f t="shared" ref="E299:J299" si="85">SUM(E300:E303)</f>
        <v>45</v>
      </c>
      <c r="F299" s="11"/>
      <c r="G299" s="11">
        <f t="shared" si="85"/>
        <v>5</v>
      </c>
      <c r="H299" s="11">
        <f t="shared" si="85"/>
        <v>5</v>
      </c>
      <c r="I299" s="11"/>
      <c r="J299" s="11">
        <f t="shared" si="85"/>
        <v>5</v>
      </c>
      <c r="K299" s="3"/>
      <c r="L299" s="3"/>
      <c r="M299" s="3"/>
      <c r="N299" s="3"/>
      <c r="O299" s="3"/>
      <c r="P299" s="3"/>
    </row>
    <row r="300" spans="1:16" s="4" customFormat="1">
      <c r="A300" s="4" t="s">
        <v>6</v>
      </c>
      <c r="B300" s="18">
        <v>421.1</v>
      </c>
      <c r="C300" s="2">
        <f t="shared" si="75"/>
        <v>10</v>
      </c>
      <c r="D300" s="2">
        <f>SUM(E300+F300)</f>
        <v>10</v>
      </c>
      <c r="E300" s="4">
        <v>10</v>
      </c>
      <c r="G300" s="2"/>
      <c r="H300" s="1"/>
      <c r="I300" s="1"/>
      <c r="J300" s="6">
        <v>1</v>
      </c>
      <c r="K300" s="3"/>
      <c r="L300" s="3"/>
      <c r="M300" s="3"/>
      <c r="N300" s="3"/>
      <c r="O300" s="3"/>
      <c r="P300" s="3"/>
    </row>
    <row r="301" spans="1:16" s="4" customFormat="1">
      <c r="A301" s="4" t="s">
        <v>66</v>
      </c>
      <c r="B301" s="18">
        <v>421.2</v>
      </c>
      <c r="C301" s="2">
        <f t="shared" si="75"/>
        <v>15</v>
      </c>
      <c r="D301" s="2">
        <f>SUM(E301+F301)</f>
        <v>15</v>
      </c>
      <c r="E301" s="4">
        <v>15</v>
      </c>
      <c r="G301" s="2"/>
      <c r="H301" s="1"/>
      <c r="I301" s="1"/>
      <c r="J301" s="6">
        <v>1</v>
      </c>
      <c r="K301" s="3"/>
      <c r="L301" s="3"/>
      <c r="M301" s="3"/>
      <c r="N301" s="3"/>
      <c r="O301" s="3"/>
      <c r="P301" s="3"/>
    </row>
    <row r="302" spans="1:16" s="4" customFormat="1">
      <c r="A302" s="4" t="s">
        <v>93</v>
      </c>
      <c r="B302" s="18">
        <v>424.1</v>
      </c>
      <c r="C302" s="2">
        <f t="shared" si="75"/>
        <v>15</v>
      </c>
      <c r="D302" s="5">
        <f>SUM(E302+F302)</f>
        <v>10</v>
      </c>
      <c r="E302" s="4">
        <v>10</v>
      </c>
      <c r="G302" s="5">
        <f>SUM(H302+I302)</f>
        <v>5</v>
      </c>
      <c r="H302" s="1">
        <v>5</v>
      </c>
      <c r="I302" s="1"/>
      <c r="J302" s="6">
        <v>2</v>
      </c>
      <c r="K302" s="3"/>
      <c r="L302" s="3"/>
      <c r="M302" s="3"/>
      <c r="N302" s="3"/>
      <c r="O302" s="3"/>
      <c r="P302" s="3"/>
    </row>
    <row r="303" spans="1:16" s="4" customFormat="1">
      <c r="A303" s="4" t="s">
        <v>7</v>
      </c>
      <c r="B303" s="18">
        <v>425.1</v>
      </c>
      <c r="C303" s="2">
        <f t="shared" si="75"/>
        <v>10</v>
      </c>
      <c r="D303" s="5">
        <f>SUM(E303+F303)</f>
        <v>10</v>
      </c>
      <c r="E303" s="4">
        <v>10</v>
      </c>
      <c r="G303" s="5"/>
      <c r="H303" s="1"/>
      <c r="I303" s="1"/>
      <c r="J303" s="6">
        <v>1</v>
      </c>
      <c r="K303" s="3"/>
      <c r="L303" s="3"/>
      <c r="M303" s="3"/>
      <c r="N303" s="3"/>
      <c r="O303" s="3"/>
      <c r="P303" s="3"/>
    </row>
    <row r="304" spans="1:16" s="4" customFormat="1" ht="6.75" customHeight="1">
      <c r="B304" s="43"/>
      <c r="C304" s="2"/>
      <c r="D304" s="5"/>
      <c r="G304" s="5"/>
      <c r="H304" s="1"/>
      <c r="I304" s="1"/>
      <c r="J304" s="6"/>
      <c r="K304" s="3"/>
      <c r="L304" s="3"/>
      <c r="M304" s="3"/>
      <c r="N304" s="3"/>
      <c r="O304" s="3"/>
      <c r="P304" s="3"/>
    </row>
    <row r="305" spans="1:16" s="4" customFormat="1">
      <c r="A305" s="16" t="s">
        <v>165</v>
      </c>
      <c r="B305" s="44">
        <v>44</v>
      </c>
      <c r="C305" s="11">
        <f>SUM(C306:C309)</f>
        <v>40</v>
      </c>
      <c r="D305" s="11">
        <f>SUM(D306:D309)</f>
        <v>30</v>
      </c>
      <c r="E305" s="11">
        <f t="shared" ref="E305:J305" si="86">SUM(E306:E309)</f>
        <v>30</v>
      </c>
      <c r="F305" s="11"/>
      <c r="G305" s="11">
        <f t="shared" si="86"/>
        <v>10</v>
      </c>
      <c r="H305" s="11">
        <f t="shared" si="86"/>
        <v>10</v>
      </c>
      <c r="I305" s="11"/>
      <c r="J305" s="11">
        <f t="shared" si="86"/>
        <v>4</v>
      </c>
      <c r="K305" s="3"/>
      <c r="L305" s="3"/>
      <c r="M305" s="3"/>
      <c r="N305" s="3"/>
      <c r="O305" s="3"/>
      <c r="P305" s="3"/>
    </row>
    <row r="306" spans="1:16" s="4" customFormat="1">
      <c r="A306" s="4" t="s">
        <v>3</v>
      </c>
      <c r="B306" s="18">
        <v>441.1</v>
      </c>
      <c r="C306" s="2">
        <f t="shared" si="75"/>
        <v>10</v>
      </c>
      <c r="D306" s="5">
        <f>SUM(E306+F306)</f>
        <v>5</v>
      </c>
      <c r="E306" s="4">
        <v>5</v>
      </c>
      <c r="G306" s="2">
        <f>SUM(H306+I306)</f>
        <v>5</v>
      </c>
      <c r="H306" s="1">
        <v>5</v>
      </c>
      <c r="I306" s="1"/>
      <c r="J306" s="6">
        <v>1</v>
      </c>
      <c r="K306" s="3"/>
      <c r="L306" s="3"/>
      <c r="M306" s="3"/>
      <c r="N306" s="3"/>
      <c r="O306" s="3"/>
      <c r="P306" s="3"/>
    </row>
    <row r="307" spans="1:16" s="4" customFormat="1">
      <c r="A307" s="4" t="s">
        <v>4</v>
      </c>
      <c r="B307" s="18">
        <v>442.1</v>
      </c>
      <c r="C307" s="2">
        <f t="shared" si="75"/>
        <v>10</v>
      </c>
      <c r="D307" s="5">
        <f>SUM(E307+F307)</f>
        <v>10</v>
      </c>
      <c r="E307" s="4">
        <v>10</v>
      </c>
      <c r="G307" s="2"/>
      <c r="H307" s="1"/>
      <c r="I307" s="1"/>
      <c r="J307" s="6">
        <v>1</v>
      </c>
      <c r="K307" s="3"/>
      <c r="L307" s="3"/>
      <c r="M307" s="3"/>
      <c r="N307" s="3"/>
      <c r="O307" s="3"/>
      <c r="P307" s="3"/>
    </row>
    <row r="308" spans="1:16" s="4" customFormat="1">
      <c r="A308" s="4" t="s">
        <v>1</v>
      </c>
      <c r="B308" s="18">
        <v>443.1</v>
      </c>
      <c r="C308" s="2">
        <f t="shared" si="75"/>
        <v>10</v>
      </c>
      <c r="D308" s="5">
        <f>SUM(E308+F308)</f>
        <v>5</v>
      </c>
      <c r="E308" s="4">
        <v>5</v>
      </c>
      <c r="G308" s="2">
        <f t="shared" ref="G308" si="87">SUM(H308+I308)</f>
        <v>5</v>
      </c>
      <c r="H308" s="1">
        <v>5</v>
      </c>
      <c r="I308" s="1"/>
      <c r="J308" s="6">
        <v>1</v>
      </c>
      <c r="K308" s="3"/>
      <c r="L308" s="3"/>
      <c r="M308" s="3"/>
      <c r="N308" s="3"/>
      <c r="O308" s="3"/>
      <c r="P308" s="3"/>
    </row>
    <row r="309" spans="1:16" s="4" customFormat="1">
      <c r="A309" s="4" t="s">
        <v>82</v>
      </c>
      <c r="B309" s="43">
        <v>444.1</v>
      </c>
      <c r="C309" s="2">
        <f t="shared" si="75"/>
        <v>10</v>
      </c>
      <c r="D309" s="5">
        <f>SUM(E309+F309)</f>
        <v>10</v>
      </c>
      <c r="E309" s="4">
        <v>10</v>
      </c>
      <c r="G309" s="5"/>
      <c r="H309" s="1"/>
      <c r="I309" s="1"/>
      <c r="J309" s="6">
        <v>1</v>
      </c>
      <c r="K309" s="3"/>
      <c r="L309" s="3"/>
      <c r="M309" s="3"/>
      <c r="N309" s="3"/>
      <c r="O309" s="3"/>
      <c r="P309" s="3"/>
    </row>
    <row r="310" spans="1:16" ht="18.75" customHeight="1">
      <c r="C310" s="2"/>
    </row>
    <row r="311" spans="1:16" s="4" customFormat="1">
      <c r="A311" s="9" t="s">
        <v>209</v>
      </c>
      <c r="B311" s="22"/>
      <c r="C311" s="60">
        <f>SUM(C313+C320+C325+C329+C333+C336+C340+C353+C356+C360+C365+C376+C380+C384+C388+C391+C395+C398+C401)</f>
        <v>2707</v>
      </c>
      <c r="D311" s="60"/>
      <c r="E311" s="60"/>
      <c r="F311" s="60"/>
      <c r="G311" s="60">
        <f t="shared" ref="G311:I311" si="88">SUM(G313+G320+G325+G329+G333+G336+G340+G353+G356+G360+G365+G376+G380+G384+G388+G391+G395+G398+G401)</f>
        <v>2707</v>
      </c>
      <c r="H311" s="60">
        <f t="shared" si="88"/>
        <v>2222</v>
      </c>
      <c r="I311" s="60">
        <f t="shared" si="88"/>
        <v>485</v>
      </c>
      <c r="J311" s="6"/>
      <c r="K311" s="3"/>
      <c r="L311" s="3"/>
      <c r="M311" s="3"/>
      <c r="N311" s="3"/>
      <c r="O311" s="3"/>
      <c r="P311" s="3"/>
    </row>
    <row r="312" spans="1:16" s="4" customFormat="1">
      <c r="A312" s="22" t="s">
        <v>208</v>
      </c>
      <c r="B312" s="22"/>
      <c r="C312" s="2"/>
      <c r="D312" s="7"/>
      <c r="E312" s="7"/>
      <c r="F312" s="7"/>
      <c r="G312" s="7"/>
      <c r="H312" s="7"/>
      <c r="I312" s="7"/>
      <c r="J312" s="61"/>
      <c r="K312" s="3"/>
      <c r="L312" s="3"/>
      <c r="M312" s="3"/>
      <c r="N312" s="3"/>
      <c r="O312" s="3"/>
      <c r="P312" s="3"/>
    </row>
    <row r="313" spans="1:16" s="65" customFormat="1">
      <c r="A313" s="62" t="s">
        <v>157</v>
      </c>
      <c r="B313" s="63">
        <v>21</v>
      </c>
      <c r="C313" s="64">
        <f>SUM(C314:C318)</f>
        <v>77</v>
      </c>
      <c r="D313" s="7"/>
      <c r="E313" s="7"/>
      <c r="F313" s="7"/>
      <c r="G313" s="64">
        <f>SUM(G314:G318)</f>
        <v>77</v>
      </c>
      <c r="H313" s="64">
        <f>SUM(H314:H318)</f>
        <v>77</v>
      </c>
      <c r="I313" s="64"/>
      <c r="J313" s="61"/>
      <c r="K313" s="3"/>
      <c r="L313" s="3"/>
      <c r="M313" s="3"/>
      <c r="N313" s="3"/>
      <c r="O313" s="3"/>
      <c r="P313" s="3"/>
    </row>
    <row r="314" spans="1:16" s="65" customFormat="1">
      <c r="A314" s="66" t="s">
        <v>34</v>
      </c>
      <c r="B314" s="67">
        <v>211.1</v>
      </c>
      <c r="C314" s="68">
        <f t="shared" si="75"/>
        <v>7</v>
      </c>
      <c r="D314" s="7"/>
      <c r="E314" s="7"/>
      <c r="F314" s="7"/>
      <c r="G314" s="69">
        <f>SUM(H314+I314)</f>
        <v>7</v>
      </c>
      <c r="H314" s="70">
        <v>7</v>
      </c>
      <c r="I314" s="70"/>
      <c r="J314" s="61"/>
      <c r="K314" s="3"/>
      <c r="L314" s="3"/>
      <c r="M314" s="3"/>
      <c r="N314" s="3"/>
      <c r="O314" s="3"/>
      <c r="P314" s="3"/>
    </row>
    <row r="315" spans="1:16" s="65" customFormat="1">
      <c r="A315" s="71" t="s">
        <v>37</v>
      </c>
      <c r="B315" s="67">
        <v>214.1</v>
      </c>
      <c r="C315" s="2">
        <f t="shared" si="75"/>
        <v>25</v>
      </c>
      <c r="D315" s="7"/>
      <c r="E315" s="7"/>
      <c r="F315" s="7"/>
      <c r="G315" s="69">
        <f>SUM(H315+I315)</f>
        <v>25</v>
      </c>
      <c r="H315" s="72">
        <v>25</v>
      </c>
      <c r="I315" s="72"/>
      <c r="J315" s="61"/>
      <c r="K315" s="3"/>
      <c r="L315" s="3"/>
      <c r="M315" s="3"/>
      <c r="N315" s="3"/>
      <c r="O315" s="3"/>
      <c r="P315" s="3"/>
    </row>
    <row r="316" spans="1:16" s="65" customFormat="1">
      <c r="A316" s="71" t="s">
        <v>63</v>
      </c>
      <c r="B316" s="67">
        <v>214.2</v>
      </c>
      <c r="C316" s="2">
        <f t="shared" si="75"/>
        <v>25</v>
      </c>
      <c r="D316" s="7"/>
      <c r="E316" s="7"/>
      <c r="F316" s="7"/>
      <c r="G316" s="69">
        <f>SUM(H316+I316)</f>
        <v>25</v>
      </c>
      <c r="H316" s="72">
        <v>25</v>
      </c>
      <c r="I316" s="72"/>
      <c r="J316" s="61"/>
      <c r="K316" s="3"/>
      <c r="L316" s="3"/>
      <c r="M316" s="3"/>
      <c r="N316" s="3"/>
      <c r="O316" s="3"/>
      <c r="P316" s="3"/>
    </row>
    <row r="317" spans="1:16" s="65" customFormat="1">
      <c r="A317" s="71" t="s">
        <v>30</v>
      </c>
      <c r="B317" s="67">
        <v>216.1</v>
      </c>
      <c r="C317" s="2">
        <f t="shared" si="75"/>
        <v>10</v>
      </c>
      <c r="D317" s="7"/>
      <c r="E317" s="7"/>
      <c r="F317" s="7"/>
      <c r="G317" s="69">
        <f>SUM(H317+I317)</f>
        <v>10</v>
      </c>
      <c r="H317" s="72">
        <v>10</v>
      </c>
      <c r="I317" s="72"/>
      <c r="J317" s="61"/>
      <c r="K317" s="3"/>
      <c r="L317" s="3"/>
      <c r="M317" s="3"/>
      <c r="N317" s="3"/>
      <c r="O317" s="3"/>
      <c r="P317" s="3"/>
    </row>
    <row r="318" spans="1:16" s="65" customFormat="1">
      <c r="A318" s="71" t="s">
        <v>191</v>
      </c>
      <c r="B318" s="67">
        <v>216.3</v>
      </c>
      <c r="C318" s="2">
        <f t="shared" si="75"/>
        <v>10</v>
      </c>
      <c r="D318" s="7"/>
      <c r="E318" s="7"/>
      <c r="F318" s="7"/>
      <c r="G318" s="69">
        <f>SUM(H318+I318)</f>
        <v>10</v>
      </c>
      <c r="H318" s="72">
        <v>10</v>
      </c>
      <c r="I318" s="72"/>
      <c r="J318" s="61"/>
      <c r="K318" s="3"/>
      <c r="L318" s="3"/>
      <c r="M318" s="3"/>
      <c r="N318" s="3"/>
      <c r="O318" s="3"/>
      <c r="P318" s="3"/>
    </row>
    <row r="319" spans="1:16" s="65" customFormat="1">
      <c r="A319" s="71"/>
      <c r="B319" s="67"/>
      <c r="C319" s="2" t="s">
        <v>0</v>
      </c>
      <c r="D319" s="7"/>
      <c r="E319" s="7"/>
      <c r="F319" s="7"/>
      <c r="G319" s="73"/>
      <c r="H319" s="73"/>
      <c r="I319" s="73"/>
      <c r="J319" s="61"/>
      <c r="K319" s="3"/>
      <c r="L319" s="3"/>
      <c r="M319" s="3"/>
      <c r="N319" s="3"/>
      <c r="O319" s="3"/>
      <c r="P319" s="3"/>
    </row>
    <row r="320" spans="1:16" s="65" customFormat="1">
      <c r="A320" s="62" t="s">
        <v>158</v>
      </c>
      <c r="B320" s="63">
        <v>22</v>
      </c>
      <c r="C320" s="64">
        <f>SUM(C321:C323)</f>
        <v>140</v>
      </c>
      <c r="D320" s="7"/>
      <c r="E320" s="7"/>
      <c r="F320" s="7"/>
      <c r="G320" s="64">
        <f>SUM(G321:G323)</f>
        <v>140</v>
      </c>
      <c r="H320" s="64">
        <f>SUM(H321:H323)</f>
        <v>140</v>
      </c>
      <c r="I320" s="64"/>
      <c r="J320" s="61"/>
      <c r="K320" s="3"/>
      <c r="L320" s="3"/>
      <c r="M320" s="3"/>
      <c r="N320" s="3"/>
      <c r="O320" s="3"/>
      <c r="P320" s="3"/>
    </row>
    <row r="321" spans="1:16" s="65" customFormat="1">
      <c r="A321" s="71" t="s">
        <v>107</v>
      </c>
      <c r="B321" s="67">
        <v>222.1</v>
      </c>
      <c r="C321" s="2">
        <f t="shared" si="75"/>
        <v>15</v>
      </c>
      <c r="D321" s="7"/>
      <c r="E321" s="7"/>
      <c r="F321" s="7"/>
      <c r="G321" s="69">
        <f>SUM(H321+I321)</f>
        <v>15</v>
      </c>
      <c r="H321" s="72">
        <v>15</v>
      </c>
      <c r="I321" s="72"/>
      <c r="J321" s="61"/>
      <c r="K321" s="3"/>
      <c r="L321" s="3"/>
      <c r="M321" s="3"/>
      <c r="N321" s="3"/>
      <c r="O321" s="3"/>
      <c r="P321" s="3"/>
    </row>
    <row r="322" spans="1:16" s="65" customFormat="1">
      <c r="A322" s="71" t="s">
        <v>108</v>
      </c>
      <c r="B322" s="67">
        <v>223.1</v>
      </c>
      <c r="C322" s="2">
        <f t="shared" si="75"/>
        <v>115</v>
      </c>
      <c r="D322" s="7"/>
      <c r="E322" s="7"/>
      <c r="F322" s="7"/>
      <c r="G322" s="69">
        <f>SUM(H322+I322)</f>
        <v>115</v>
      </c>
      <c r="H322" s="72">
        <v>115</v>
      </c>
      <c r="I322" s="72"/>
      <c r="J322" s="61"/>
      <c r="K322" s="3"/>
      <c r="L322" s="3"/>
      <c r="M322" s="3"/>
      <c r="N322" s="3"/>
      <c r="O322" s="3"/>
      <c r="P322" s="3"/>
    </row>
    <row r="323" spans="1:16" s="65" customFormat="1">
      <c r="A323" s="71" t="s">
        <v>8</v>
      </c>
      <c r="B323" s="67">
        <v>224.1</v>
      </c>
      <c r="C323" s="2">
        <f t="shared" si="75"/>
        <v>10</v>
      </c>
      <c r="D323" s="7"/>
      <c r="E323" s="7"/>
      <c r="F323" s="7"/>
      <c r="G323" s="69">
        <f>SUM(H323+I323)</f>
        <v>10</v>
      </c>
      <c r="H323" s="72">
        <v>10</v>
      </c>
      <c r="I323" s="72"/>
      <c r="J323" s="61"/>
      <c r="K323" s="3"/>
      <c r="L323" s="3"/>
      <c r="M323" s="3"/>
      <c r="N323" s="3"/>
      <c r="O323" s="3"/>
      <c r="P323" s="3"/>
    </row>
    <row r="324" spans="1:16" s="65" customFormat="1">
      <c r="A324" s="71"/>
      <c r="B324" s="67"/>
      <c r="C324" s="2"/>
      <c r="D324" s="7"/>
      <c r="E324" s="7"/>
      <c r="F324" s="7"/>
      <c r="G324" s="73"/>
      <c r="H324" s="73"/>
      <c r="I324" s="73"/>
      <c r="J324" s="61"/>
      <c r="K324" s="3"/>
      <c r="L324" s="3"/>
      <c r="M324" s="3"/>
      <c r="N324" s="3"/>
      <c r="O324" s="3"/>
      <c r="P324" s="3"/>
    </row>
    <row r="325" spans="1:16" s="65" customFormat="1">
      <c r="A325" s="62" t="s">
        <v>159</v>
      </c>
      <c r="B325" s="63">
        <v>31</v>
      </c>
      <c r="C325" s="64">
        <f>SUM(C326:C327)</f>
        <v>105</v>
      </c>
      <c r="D325" s="7"/>
      <c r="E325" s="7"/>
      <c r="F325" s="7"/>
      <c r="G325" s="64">
        <f>SUM(G326:G327)</f>
        <v>105</v>
      </c>
      <c r="H325" s="64">
        <f>SUM(H326:H327)</f>
        <v>95</v>
      </c>
      <c r="I325" s="64">
        <f>SUM(I326:I327)</f>
        <v>10</v>
      </c>
      <c r="J325" s="61"/>
      <c r="K325" s="3"/>
      <c r="L325" s="3"/>
      <c r="M325" s="3"/>
      <c r="N325" s="3"/>
      <c r="O325" s="3"/>
      <c r="P325" s="3"/>
    </row>
    <row r="326" spans="1:16" s="65" customFormat="1">
      <c r="A326" s="71" t="s">
        <v>9</v>
      </c>
      <c r="B326" s="67">
        <v>311.10000000000002</v>
      </c>
      <c r="C326" s="2">
        <f t="shared" si="75"/>
        <v>25</v>
      </c>
      <c r="D326" s="7"/>
      <c r="E326" s="7"/>
      <c r="F326" s="7"/>
      <c r="G326" s="69">
        <f>SUM(H326+I326)</f>
        <v>25</v>
      </c>
      <c r="H326" s="69">
        <v>25</v>
      </c>
      <c r="I326" s="72"/>
      <c r="J326" s="61"/>
      <c r="K326" s="3"/>
      <c r="L326" s="3"/>
      <c r="M326" s="3"/>
      <c r="N326" s="3"/>
      <c r="O326" s="3"/>
      <c r="P326" s="3"/>
    </row>
    <row r="327" spans="1:16" s="65" customFormat="1">
      <c r="A327" s="71" t="s">
        <v>89</v>
      </c>
      <c r="B327" s="67">
        <v>312.10000000000002</v>
      </c>
      <c r="C327" s="2">
        <f t="shared" si="75"/>
        <v>80</v>
      </c>
      <c r="D327" s="7"/>
      <c r="E327" s="7"/>
      <c r="F327" s="7"/>
      <c r="G327" s="69">
        <f>SUM(H327+I327)</f>
        <v>80</v>
      </c>
      <c r="H327" s="69">
        <v>70</v>
      </c>
      <c r="I327" s="72">
        <v>10</v>
      </c>
      <c r="J327" s="61"/>
      <c r="K327" s="3"/>
      <c r="L327" s="3"/>
      <c r="M327" s="3"/>
      <c r="N327" s="3"/>
      <c r="O327" s="3"/>
      <c r="P327" s="3"/>
    </row>
    <row r="328" spans="1:16" s="65" customFormat="1">
      <c r="A328" s="71"/>
      <c r="B328" s="67"/>
      <c r="C328" s="2"/>
      <c r="D328" s="7"/>
      <c r="E328" s="7"/>
      <c r="F328" s="7"/>
      <c r="G328" s="73"/>
      <c r="H328" s="73"/>
      <c r="I328" s="73"/>
      <c r="J328" s="61"/>
      <c r="K328" s="3"/>
      <c r="L328" s="3"/>
      <c r="M328" s="3"/>
      <c r="N328" s="3"/>
      <c r="O328" s="3"/>
      <c r="P328" s="3"/>
    </row>
    <row r="329" spans="1:16" s="65" customFormat="1">
      <c r="A329" s="62" t="s">
        <v>160</v>
      </c>
      <c r="B329" s="63">
        <v>32</v>
      </c>
      <c r="C329" s="64">
        <f>SUM(C330:C331)</f>
        <v>100</v>
      </c>
      <c r="D329" s="7"/>
      <c r="E329" s="7"/>
      <c r="F329" s="7"/>
      <c r="G329" s="64">
        <f>SUM(G330:G331)</f>
        <v>100</v>
      </c>
      <c r="H329" s="64">
        <f>SUM(H330:H331)</f>
        <v>100</v>
      </c>
      <c r="I329" s="64"/>
      <c r="J329" s="61"/>
      <c r="K329" s="3"/>
      <c r="L329" s="3"/>
      <c r="M329" s="3"/>
      <c r="N329" s="3"/>
      <c r="O329" s="3"/>
      <c r="P329" s="3"/>
    </row>
    <row r="330" spans="1:16" s="65" customFormat="1">
      <c r="A330" s="71" t="s">
        <v>40</v>
      </c>
      <c r="B330" s="67">
        <v>321.10000000000002</v>
      </c>
      <c r="C330" s="2">
        <f t="shared" ref="C330:C385" si="89">SUM(D330+G330)</f>
        <v>10</v>
      </c>
      <c r="D330" s="7"/>
      <c r="E330" s="7"/>
      <c r="F330" s="7"/>
      <c r="G330" s="69">
        <f>SUM(H330+I330)</f>
        <v>10</v>
      </c>
      <c r="H330" s="69">
        <v>10</v>
      </c>
      <c r="I330" s="69"/>
      <c r="J330" s="61"/>
      <c r="K330" s="3"/>
      <c r="L330" s="3"/>
      <c r="M330" s="3"/>
      <c r="N330" s="3"/>
      <c r="O330" s="3"/>
      <c r="P330" s="3"/>
    </row>
    <row r="331" spans="1:16" s="65" customFormat="1">
      <c r="A331" s="71" t="s">
        <v>10</v>
      </c>
      <c r="B331" s="67">
        <v>322.10000000000002</v>
      </c>
      <c r="C331" s="2">
        <f t="shared" si="89"/>
        <v>90</v>
      </c>
      <c r="D331" s="7"/>
      <c r="E331" s="7"/>
      <c r="F331" s="7"/>
      <c r="G331" s="69">
        <f>SUM(H331+I331)</f>
        <v>90</v>
      </c>
      <c r="H331" s="69">
        <v>90</v>
      </c>
      <c r="I331" s="69"/>
      <c r="J331" s="61"/>
      <c r="K331" s="3"/>
      <c r="L331" s="3"/>
      <c r="M331" s="3"/>
      <c r="N331" s="3"/>
      <c r="O331" s="3"/>
      <c r="P331" s="3"/>
    </row>
    <row r="332" spans="1:16" s="65" customFormat="1">
      <c r="A332" s="71"/>
      <c r="B332" s="74"/>
      <c r="C332" s="2"/>
      <c r="D332" s="7"/>
      <c r="E332" s="7"/>
      <c r="F332" s="7"/>
      <c r="G332" s="73"/>
      <c r="H332" s="73"/>
      <c r="I332" s="73"/>
      <c r="J332" s="61"/>
      <c r="K332" s="3"/>
      <c r="L332" s="3"/>
      <c r="M332" s="3"/>
      <c r="N332" s="3"/>
      <c r="O332" s="3"/>
      <c r="P332" s="3"/>
    </row>
    <row r="333" spans="1:16" s="65" customFormat="1">
      <c r="A333" s="62" t="s">
        <v>161</v>
      </c>
      <c r="B333" s="67">
        <v>33</v>
      </c>
      <c r="C333" s="64">
        <f>SUM(C334)</f>
        <v>55</v>
      </c>
      <c r="D333" s="7"/>
      <c r="E333" s="7"/>
      <c r="F333" s="7"/>
      <c r="G333" s="64">
        <f>SUM(G334)</f>
        <v>55</v>
      </c>
      <c r="H333" s="64">
        <f>SUM(H334)</f>
        <v>45</v>
      </c>
      <c r="I333" s="64">
        <f>SUM(I334)</f>
        <v>10</v>
      </c>
      <c r="J333" s="61"/>
      <c r="K333" s="3"/>
      <c r="L333" s="3"/>
      <c r="M333" s="3"/>
      <c r="N333" s="3"/>
      <c r="O333" s="3"/>
      <c r="P333" s="3"/>
    </row>
    <row r="334" spans="1:16" s="65" customFormat="1">
      <c r="A334" s="71" t="s">
        <v>146</v>
      </c>
      <c r="B334" s="67">
        <v>331.1</v>
      </c>
      <c r="C334" s="2">
        <f t="shared" si="89"/>
        <v>55</v>
      </c>
      <c r="D334" s="7"/>
      <c r="E334" s="7"/>
      <c r="F334" s="7"/>
      <c r="G334" s="69">
        <f>SUM(H334+I334)</f>
        <v>55</v>
      </c>
      <c r="H334" s="72">
        <v>45</v>
      </c>
      <c r="I334" s="72">
        <v>10</v>
      </c>
      <c r="J334" s="61"/>
      <c r="K334" s="3"/>
      <c r="L334" s="3"/>
      <c r="M334" s="3"/>
      <c r="N334" s="3"/>
      <c r="O334" s="3"/>
      <c r="P334" s="3"/>
    </row>
    <row r="335" spans="1:16" s="65" customFormat="1" ht="8.25" customHeight="1">
      <c r="A335" s="71"/>
      <c r="B335" s="74"/>
      <c r="C335" s="2"/>
      <c r="D335" s="7"/>
      <c r="E335" s="7"/>
      <c r="F335" s="7"/>
      <c r="G335" s="73"/>
      <c r="H335" s="73"/>
      <c r="I335" s="72"/>
      <c r="J335" s="61"/>
      <c r="K335" s="3"/>
      <c r="L335" s="3"/>
      <c r="M335" s="3"/>
      <c r="N335" s="3"/>
      <c r="O335" s="3"/>
      <c r="P335" s="3"/>
    </row>
    <row r="336" spans="1:16" s="65" customFormat="1" ht="25.5">
      <c r="A336" s="13" t="s">
        <v>203</v>
      </c>
      <c r="B336" s="63">
        <v>34</v>
      </c>
      <c r="C336" s="64">
        <f>SUM(C337:C338)</f>
        <v>100</v>
      </c>
      <c r="D336" s="7"/>
      <c r="E336" s="7"/>
      <c r="F336" s="7"/>
      <c r="G336" s="64">
        <f>SUM(G337:G338)</f>
        <v>100</v>
      </c>
      <c r="H336" s="64">
        <f>SUM(H337:H338)</f>
        <v>90</v>
      </c>
      <c r="I336" s="64">
        <f>SUM(I337:I338)</f>
        <v>10</v>
      </c>
      <c r="J336" s="61"/>
      <c r="K336" s="3"/>
      <c r="L336" s="3"/>
      <c r="M336" s="3"/>
      <c r="N336" s="3"/>
      <c r="O336" s="3"/>
      <c r="P336" s="3"/>
    </row>
    <row r="337" spans="1:16" s="65" customFormat="1">
      <c r="A337" s="71" t="s">
        <v>68</v>
      </c>
      <c r="B337" s="67">
        <v>341.1</v>
      </c>
      <c r="C337" s="2">
        <f t="shared" si="89"/>
        <v>60</v>
      </c>
      <c r="D337" s="7"/>
      <c r="E337" s="7"/>
      <c r="F337" s="7"/>
      <c r="G337" s="69">
        <f>SUM(H337+I337)</f>
        <v>60</v>
      </c>
      <c r="H337" s="69">
        <v>50</v>
      </c>
      <c r="I337" s="69">
        <v>10</v>
      </c>
      <c r="J337" s="61"/>
      <c r="K337" s="3"/>
      <c r="L337" s="3"/>
      <c r="M337" s="3"/>
      <c r="N337" s="3"/>
      <c r="O337" s="3"/>
      <c r="P337" s="3"/>
    </row>
    <row r="338" spans="1:16" s="65" customFormat="1">
      <c r="A338" s="71" t="s">
        <v>91</v>
      </c>
      <c r="B338" s="67">
        <v>342.2</v>
      </c>
      <c r="C338" s="2">
        <f t="shared" si="89"/>
        <v>40</v>
      </c>
      <c r="D338" s="7"/>
      <c r="E338" s="7"/>
      <c r="F338" s="7"/>
      <c r="G338" s="69">
        <f>SUM(H338+I338)</f>
        <v>40</v>
      </c>
      <c r="H338" s="69">
        <v>40</v>
      </c>
      <c r="I338" s="69"/>
      <c r="J338" s="61"/>
      <c r="K338" s="3"/>
      <c r="L338" s="3"/>
      <c r="M338" s="3"/>
      <c r="N338" s="3"/>
      <c r="O338" s="3"/>
      <c r="P338" s="3"/>
    </row>
    <row r="339" spans="1:16" s="65" customFormat="1" ht="8.25" customHeight="1">
      <c r="A339" s="71"/>
      <c r="B339" s="74"/>
      <c r="C339" s="2"/>
      <c r="D339" s="7"/>
      <c r="E339" s="7"/>
      <c r="F339" s="7"/>
      <c r="G339" s="73"/>
      <c r="H339" s="73"/>
      <c r="I339" s="73"/>
      <c r="J339" s="61"/>
      <c r="K339" s="3"/>
      <c r="L339" s="3"/>
      <c r="M339" s="3"/>
      <c r="N339" s="3"/>
      <c r="O339" s="3"/>
      <c r="P339" s="3"/>
    </row>
    <row r="340" spans="1:16" s="65" customFormat="1">
      <c r="A340" s="62" t="s">
        <v>162</v>
      </c>
      <c r="B340" s="63">
        <v>36</v>
      </c>
      <c r="C340" s="64">
        <f t="shared" ref="C340" si="90">SUM(C341:C351)</f>
        <v>935</v>
      </c>
      <c r="D340" s="7"/>
      <c r="E340" s="7"/>
      <c r="F340" s="7"/>
      <c r="G340" s="64">
        <f t="shared" ref="G340:H340" si="91">SUM(G341:G351)</f>
        <v>935</v>
      </c>
      <c r="H340" s="64">
        <f t="shared" si="91"/>
        <v>685</v>
      </c>
      <c r="I340" s="64">
        <f>SUM(I341:I351)</f>
        <v>250</v>
      </c>
      <c r="J340" s="61"/>
      <c r="K340" s="3"/>
      <c r="L340" s="3"/>
      <c r="M340" s="3"/>
      <c r="N340" s="3"/>
      <c r="O340" s="3"/>
      <c r="P340" s="3"/>
    </row>
    <row r="341" spans="1:16" s="65" customFormat="1">
      <c r="A341" s="71" t="s">
        <v>21</v>
      </c>
      <c r="B341" s="67">
        <v>361.1</v>
      </c>
      <c r="C341" s="2">
        <f t="shared" si="89"/>
        <v>210</v>
      </c>
      <c r="D341" s="7"/>
      <c r="E341" s="7"/>
      <c r="F341" s="7"/>
      <c r="G341" s="69">
        <f>SUM(H341+I341)</f>
        <v>210</v>
      </c>
      <c r="H341" s="72">
        <v>155</v>
      </c>
      <c r="I341" s="72">
        <v>55</v>
      </c>
      <c r="J341" s="61"/>
      <c r="K341" s="3"/>
      <c r="L341" s="3"/>
      <c r="M341" s="3"/>
      <c r="N341" s="3"/>
      <c r="O341" s="3"/>
      <c r="P341" s="3"/>
    </row>
    <row r="342" spans="1:16" s="65" customFormat="1">
      <c r="A342" s="71" t="s">
        <v>58</v>
      </c>
      <c r="B342" s="67">
        <v>362.1</v>
      </c>
      <c r="C342" s="2">
        <f t="shared" si="89"/>
        <v>125</v>
      </c>
      <c r="D342" s="7"/>
      <c r="E342" s="7"/>
      <c r="F342" s="7"/>
      <c r="G342" s="69">
        <f>SUM(H342+I342)</f>
        <v>125</v>
      </c>
      <c r="H342" s="72">
        <v>85</v>
      </c>
      <c r="I342" s="72">
        <v>40</v>
      </c>
      <c r="J342" s="61"/>
      <c r="K342" s="3"/>
      <c r="L342" s="3"/>
      <c r="M342" s="3"/>
      <c r="N342" s="3"/>
      <c r="O342" s="3"/>
      <c r="P342" s="3"/>
    </row>
    <row r="343" spans="1:16" s="65" customFormat="1">
      <c r="A343" s="71" t="s">
        <v>57</v>
      </c>
      <c r="B343" s="67">
        <v>363.1</v>
      </c>
      <c r="C343" s="2">
        <f t="shared" si="89"/>
        <v>210</v>
      </c>
      <c r="D343" s="7"/>
      <c r="E343" s="7"/>
      <c r="F343" s="7"/>
      <c r="G343" s="69">
        <f>SUM(H343+I343)</f>
        <v>210</v>
      </c>
      <c r="H343" s="72">
        <v>145</v>
      </c>
      <c r="I343" s="72">
        <v>65</v>
      </c>
      <c r="J343" s="61"/>
      <c r="K343" s="3"/>
      <c r="L343" s="3"/>
      <c r="M343" s="3"/>
      <c r="N343" s="3"/>
      <c r="O343" s="3"/>
      <c r="P343" s="3"/>
    </row>
    <row r="344" spans="1:16" s="65" customFormat="1">
      <c r="A344" s="71" t="s">
        <v>50</v>
      </c>
      <c r="B344" s="75">
        <v>363.2</v>
      </c>
      <c r="C344" s="2">
        <f t="shared" si="89"/>
        <v>10</v>
      </c>
      <c r="D344" s="7"/>
      <c r="E344" s="7"/>
      <c r="F344" s="7"/>
      <c r="G344" s="69">
        <f>SUM(H344+I344)</f>
        <v>10</v>
      </c>
      <c r="H344" s="72">
        <v>10</v>
      </c>
      <c r="I344" s="72"/>
      <c r="J344" s="61"/>
      <c r="K344" s="3"/>
      <c r="L344" s="3"/>
      <c r="M344" s="3"/>
      <c r="N344" s="3"/>
      <c r="O344" s="3"/>
      <c r="P344" s="3"/>
    </row>
    <row r="345" spans="1:16" s="65" customFormat="1">
      <c r="A345" s="71" t="s">
        <v>138</v>
      </c>
      <c r="B345" s="67">
        <v>363.3</v>
      </c>
      <c r="C345" s="2">
        <f t="shared" si="89"/>
        <v>10</v>
      </c>
      <c r="D345" s="7"/>
      <c r="E345" s="7"/>
      <c r="F345" s="7"/>
      <c r="G345" s="69">
        <f>SUM(H345+I345)</f>
        <v>10</v>
      </c>
      <c r="H345" s="72">
        <v>10</v>
      </c>
      <c r="I345" s="72"/>
      <c r="J345" s="61"/>
      <c r="K345" s="3"/>
      <c r="L345" s="3"/>
      <c r="M345" s="3"/>
      <c r="N345" s="3"/>
      <c r="O345" s="3"/>
      <c r="P345" s="3"/>
    </row>
    <row r="346" spans="1:16" s="65" customFormat="1">
      <c r="A346" s="71" t="s">
        <v>60</v>
      </c>
      <c r="B346" s="67">
        <v>364.1</v>
      </c>
      <c r="C346" s="2">
        <f t="shared" si="89"/>
        <v>140</v>
      </c>
      <c r="D346" s="7"/>
      <c r="E346" s="7"/>
      <c r="F346" s="7"/>
      <c r="G346" s="69">
        <f t="shared" ref="G346:G351" si="92">SUM(H346+I346)</f>
        <v>140</v>
      </c>
      <c r="H346" s="72">
        <v>105</v>
      </c>
      <c r="I346" s="72">
        <v>35</v>
      </c>
      <c r="J346" s="61"/>
      <c r="K346" s="3"/>
      <c r="L346" s="3"/>
      <c r="M346" s="3"/>
      <c r="N346" s="3"/>
      <c r="O346" s="3"/>
      <c r="P346" s="3"/>
    </row>
    <row r="347" spans="1:16" s="65" customFormat="1" ht="25.5">
      <c r="A347" s="71" t="s">
        <v>59</v>
      </c>
      <c r="B347" s="67">
        <v>365.1</v>
      </c>
      <c r="C347" s="2">
        <f t="shared" si="89"/>
        <v>90</v>
      </c>
      <c r="D347" s="7"/>
      <c r="E347" s="7"/>
      <c r="F347" s="7"/>
      <c r="G347" s="69">
        <f t="shared" si="92"/>
        <v>90</v>
      </c>
      <c r="H347" s="72">
        <v>60</v>
      </c>
      <c r="I347" s="72">
        <v>30</v>
      </c>
      <c r="J347" s="61"/>
      <c r="K347" s="3"/>
      <c r="L347" s="3"/>
      <c r="M347" s="3"/>
      <c r="N347" s="3"/>
      <c r="O347" s="3"/>
      <c r="P347" s="3"/>
    </row>
    <row r="348" spans="1:16" s="65" customFormat="1">
      <c r="A348" s="71" t="s">
        <v>39</v>
      </c>
      <c r="B348" s="67">
        <v>366.1</v>
      </c>
      <c r="C348" s="2">
        <f t="shared" si="89"/>
        <v>25</v>
      </c>
      <c r="D348" s="7"/>
      <c r="E348" s="7"/>
      <c r="F348" s="7"/>
      <c r="G348" s="69">
        <f t="shared" si="92"/>
        <v>25</v>
      </c>
      <c r="H348" s="72">
        <v>25</v>
      </c>
      <c r="I348" s="72"/>
      <c r="J348" s="61"/>
      <c r="K348" s="3"/>
      <c r="L348" s="3"/>
      <c r="M348" s="3"/>
      <c r="N348" s="3"/>
      <c r="O348" s="3"/>
      <c r="P348" s="3"/>
    </row>
    <row r="349" spans="1:16" s="65" customFormat="1">
      <c r="A349" s="71" t="s">
        <v>71</v>
      </c>
      <c r="B349" s="67">
        <v>367.1</v>
      </c>
      <c r="C349" s="2">
        <f t="shared" si="89"/>
        <v>20</v>
      </c>
      <c r="D349" s="7"/>
      <c r="E349" s="7"/>
      <c r="F349" s="7"/>
      <c r="G349" s="69">
        <f t="shared" si="92"/>
        <v>20</v>
      </c>
      <c r="H349" s="72">
        <v>20</v>
      </c>
      <c r="I349" s="72"/>
      <c r="J349" s="61"/>
      <c r="K349" s="3"/>
      <c r="L349" s="3"/>
      <c r="M349" s="3"/>
      <c r="N349" s="3"/>
      <c r="O349" s="3"/>
      <c r="P349" s="3"/>
    </row>
    <row r="350" spans="1:16" s="65" customFormat="1" ht="15" customHeight="1">
      <c r="A350" s="71" t="s">
        <v>13</v>
      </c>
      <c r="B350" s="67">
        <v>368.1</v>
      </c>
      <c r="C350" s="2">
        <f t="shared" si="89"/>
        <v>35</v>
      </c>
      <c r="D350" s="7"/>
      <c r="E350" s="7"/>
      <c r="F350" s="7"/>
      <c r="G350" s="69">
        <f t="shared" si="92"/>
        <v>35</v>
      </c>
      <c r="H350" s="72">
        <v>35</v>
      </c>
      <c r="I350" s="72"/>
      <c r="J350" s="61"/>
      <c r="K350" s="3"/>
      <c r="L350" s="3"/>
      <c r="M350" s="3"/>
      <c r="N350" s="3"/>
      <c r="O350" s="3"/>
      <c r="P350" s="3"/>
    </row>
    <row r="351" spans="1:16" s="65" customFormat="1">
      <c r="A351" s="71" t="s">
        <v>72</v>
      </c>
      <c r="B351" s="67">
        <v>369.1</v>
      </c>
      <c r="C351" s="2">
        <f t="shared" si="89"/>
        <v>60</v>
      </c>
      <c r="D351" s="7"/>
      <c r="E351" s="7"/>
      <c r="F351" s="7"/>
      <c r="G351" s="69">
        <f t="shared" si="92"/>
        <v>60</v>
      </c>
      <c r="H351" s="72">
        <v>35</v>
      </c>
      <c r="I351" s="72">
        <v>25</v>
      </c>
      <c r="J351" s="61"/>
      <c r="K351" s="3"/>
      <c r="L351" s="3"/>
      <c r="M351" s="3"/>
      <c r="N351" s="3"/>
      <c r="O351" s="3"/>
      <c r="P351" s="3"/>
    </row>
    <row r="352" spans="1:16" s="65" customFormat="1" ht="12" customHeight="1">
      <c r="A352" s="71"/>
      <c r="B352" s="74"/>
      <c r="C352" s="2"/>
      <c r="D352" s="7"/>
      <c r="E352" s="7"/>
      <c r="F352" s="7"/>
      <c r="G352" s="73"/>
      <c r="H352" s="73"/>
      <c r="I352" s="73"/>
      <c r="J352" s="61"/>
      <c r="K352" s="3"/>
      <c r="L352" s="3"/>
      <c r="M352" s="3"/>
      <c r="N352" s="3"/>
      <c r="O352" s="3"/>
      <c r="P352" s="3"/>
    </row>
    <row r="353" spans="1:16" s="65" customFormat="1">
      <c r="A353" s="62" t="s">
        <v>163</v>
      </c>
      <c r="B353" s="63">
        <v>38</v>
      </c>
      <c r="C353" s="64">
        <f t="shared" ref="C353" si="93">SUM(C354)</f>
        <v>315</v>
      </c>
      <c r="D353" s="7"/>
      <c r="E353" s="7"/>
      <c r="F353" s="7"/>
      <c r="G353" s="64">
        <f t="shared" ref="G353:I353" si="94">SUM(G354)</f>
        <v>315</v>
      </c>
      <c r="H353" s="64">
        <f t="shared" si="94"/>
        <v>225</v>
      </c>
      <c r="I353" s="64">
        <f t="shared" si="94"/>
        <v>90</v>
      </c>
      <c r="J353" s="61"/>
      <c r="K353" s="3"/>
      <c r="L353" s="3"/>
      <c r="M353" s="3"/>
      <c r="N353" s="3"/>
      <c r="O353" s="3"/>
      <c r="P353" s="3"/>
    </row>
    <row r="354" spans="1:16" s="65" customFormat="1">
      <c r="A354" s="71" t="s">
        <v>51</v>
      </c>
      <c r="B354" s="67">
        <v>381.1</v>
      </c>
      <c r="C354" s="2">
        <f t="shared" si="89"/>
        <v>315</v>
      </c>
      <c r="D354" s="7"/>
      <c r="E354" s="7"/>
      <c r="F354" s="7"/>
      <c r="G354" s="69">
        <f>SUM(H354+I354)</f>
        <v>315</v>
      </c>
      <c r="H354" s="69">
        <v>225</v>
      </c>
      <c r="I354" s="69">
        <v>90</v>
      </c>
      <c r="J354" s="61"/>
      <c r="K354" s="3"/>
      <c r="L354" s="3"/>
      <c r="M354" s="3"/>
      <c r="N354" s="3"/>
      <c r="O354" s="3"/>
      <c r="P354" s="3"/>
    </row>
    <row r="355" spans="1:16" s="65" customFormat="1" ht="6.75" customHeight="1">
      <c r="A355" s="71"/>
      <c r="B355" s="74"/>
      <c r="C355" s="2"/>
      <c r="D355" s="7"/>
      <c r="E355" s="7"/>
      <c r="F355" s="7"/>
      <c r="G355" s="73"/>
      <c r="H355" s="73"/>
      <c r="I355" s="73"/>
      <c r="J355" s="61"/>
      <c r="K355" s="3"/>
      <c r="L355" s="3"/>
      <c r="M355" s="3"/>
      <c r="N355" s="3"/>
      <c r="O355" s="3"/>
      <c r="P355" s="3"/>
    </row>
    <row r="356" spans="1:16" s="65" customFormat="1">
      <c r="A356" s="62" t="s">
        <v>179</v>
      </c>
      <c r="B356" s="76">
        <v>42</v>
      </c>
      <c r="C356" s="64">
        <f>SUM(C357:C358)</f>
        <v>55</v>
      </c>
      <c r="D356" s="7"/>
      <c r="E356" s="7"/>
      <c r="F356" s="7"/>
      <c r="G356" s="64">
        <f>SUM(G357:G358)</f>
        <v>55</v>
      </c>
      <c r="H356" s="64">
        <f>SUM(H357:H358)</f>
        <v>45</v>
      </c>
      <c r="I356" s="64">
        <f>SUM(I357:I358)</f>
        <v>10</v>
      </c>
      <c r="J356" s="61"/>
      <c r="K356" s="3"/>
      <c r="L356" s="3"/>
      <c r="M356" s="3"/>
      <c r="N356" s="3"/>
      <c r="O356" s="3"/>
      <c r="P356" s="3"/>
    </row>
    <row r="357" spans="1:16" s="65" customFormat="1">
      <c r="A357" s="71" t="s">
        <v>92</v>
      </c>
      <c r="B357" s="67">
        <v>421.1</v>
      </c>
      <c r="C357" s="2">
        <f t="shared" si="89"/>
        <v>10</v>
      </c>
      <c r="D357" s="7"/>
      <c r="E357" s="7"/>
      <c r="F357" s="7"/>
      <c r="G357" s="69">
        <f>SUM(H357+I357)</f>
        <v>10</v>
      </c>
      <c r="H357" s="72">
        <v>10</v>
      </c>
      <c r="I357" s="72"/>
      <c r="J357" s="61"/>
      <c r="K357" s="3"/>
      <c r="L357" s="3"/>
      <c r="M357" s="3"/>
      <c r="N357" s="3"/>
      <c r="O357" s="3"/>
      <c r="P357" s="3"/>
    </row>
    <row r="358" spans="1:16" s="65" customFormat="1">
      <c r="A358" s="71" t="s">
        <v>93</v>
      </c>
      <c r="B358" s="67">
        <v>424.1</v>
      </c>
      <c r="C358" s="2">
        <f t="shared" si="89"/>
        <v>45</v>
      </c>
      <c r="D358" s="7"/>
      <c r="E358" s="7"/>
      <c r="F358" s="7"/>
      <c r="G358" s="69">
        <f>SUM(H358+I358)</f>
        <v>45</v>
      </c>
      <c r="H358" s="72">
        <v>35</v>
      </c>
      <c r="I358" s="72">
        <v>10</v>
      </c>
      <c r="J358" s="61"/>
      <c r="K358" s="3"/>
      <c r="L358" s="3"/>
      <c r="M358" s="3"/>
      <c r="N358" s="3"/>
      <c r="O358" s="3"/>
      <c r="P358" s="3"/>
    </row>
    <row r="359" spans="1:16" s="65" customFormat="1" ht="9" customHeight="1">
      <c r="A359" s="71"/>
      <c r="B359" s="74"/>
      <c r="C359" s="2"/>
      <c r="D359" s="7"/>
      <c r="E359" s="7"/>
      <c r="F359" s="7"/>
      <c r="G359" s="73"/>
      <c r="H359" s="73"/>
      <c r="I359" s="73"/>
      <c r="J359" s="61"/>
      <c r="K359" s="3"/>
      <c r="L359" s="3"/>
      <c r="M359" s="3"/>
      <c r="N359" s="3"/>
      <c r="O359" s="3"/>
      <c r="P359" s="3"/>
    </row>
    <row r="360" spans="1:16" s="65" customFormat="1">
      <c r="A360" s="62" t="s">
        <v>165</v>
      </c>
      <c r="B360" s="63">
        <v>44</v>
      </c>
      <c r="C360" s="64">
        <f>SUM(C361:C363)</f>
        <v>60</v>
      </c>
      <c r="D360" s="7"/>
      <c r="E360" s="7"/>
      <c r="F360" s="7"/>
      <c r="G360" s="64">
        <f>SUM(G361:G363)</f>
        <v>60</v>
      </c>
      <c r="H360" s="64">
        <f>SUM(H361:H363)</f>
        <v>60</v>
      </c>
      <c r="I360" s="64"/>
      <c r="J360" s="61"/>
      <c r="K360" s="3"/>
      <c r="L360" s="3"/>
      <c r="M360" s="3"/>
      <c r="N360" s="3"/>
      <c r="O360" s="3"/>
      <c r="P360" s="3"/>
    </row>
    <row r="361" spans="1:16" s="65" customFormat="1">
      <c r="A361" s="71" t="s">
        <v>82</v>
      </c>
      <c r="B361" s="67">
        <v>444.1</v>
      </c>
      <c r="C361" s="2">
        <f t="shared" si="89"/>
        <v>30</v>
      </c>
      <c r="D361" s="7"/>
      <c r="E361" s="7"/>
      <c r="F361" s="7"/>
      <c r="G361" s="69">
        <f t="shared" ref="G361:G363" si="95">SUM(H361+I361)</f>
        <v>30</v>
      </c>
      <c r="H361" s="69">
        <v>30</v>
      </c>
      <c r="I361" s="69"/>
      <c r="J361" s="61"/>
      <c r="K361" s="3"/>
      <c r="L361" s="3"/>
      <c r="M361" s="3"/>
      <c r="N361" s="3"/>
      <c r="O361" s="3"/>
      <c r="P361" s="3"/>
    </row>
    <row r="362" spans="1:16" s="65" customFormat="1">
      <c r="A362" s="71" t="s">
        <v>48</v>
      </c>
      <c r="B362" s="67">
        <v>444.2</v>
      </c>
      <c r="C362" s="2">
        <f t="shared" si="89"/>
        <v>10</v>
      </c>
      <c r="D362" s="7"/>
      <c r="E362" s="7"/>
      <c r="F362" s="7"/>
      <c r="G362" s="69">
        <f t="shared" si="95"/>
        <v>10</v>
      </c>
      <c r="H362" s="69">
        <v>10</v>
      </c>
      <c r="I362" s="69"/>
      <c r="J362" s="61"/>
      <c r="K362" s="3"/>
      <c r="L362" s="3"/>
      <c r="M362" s="3"/>
      <c r="N362" s="3"/>
      <c r="O362" s="3"/>
      <c r="P362" s="3"/>
    </row>
    <row r="363" spans="1:16" s="65" customFormat="1">
      <c r="A363" s="71" t="s">
        <v>94</v>
      </c>
      <c r="B363" s="67">
        <v>444.3</v>
      </c>
      <c r="C363" s="2">
        <f t="shared" si="89"/>
        <v>20</v>
      </c>
      <c r="D363" s="7"/>
      <c r="E363" s="7"/>
      <c r="F363" s="7"/>
      <c r="G363" s="69">
        <f t="shared" si="95"/>
        <v>20</v>
      </c>
      <c r="H363" s="69">
        <v>20</v>
      </c>
      <c r="I363" s="69"/>
      <c r="J363" s="61"/>
      <c r="K363" s="3"/>
      <c r="L363" s="3"/>
      <c r="M363" s="3"/>
      <c r="N363" s="3"/>
      <c r="O363" s="3"/>
      <c r="P363" s="3"/>
    </row>
    <row r="364" spans="1:16" s="65" customFormat="1" ht="9.75" customHeight="1">
      <c r="A364" s="71"/>
      <c r="B364" s="74"/>
      <c r="C364" s="2"/>
      <c r="D364" s="7"/>
      <c r="E364" s="7"/>
      <c r="F364" s="7"/>
      <c r="G364" s="73"/>
      <c r="H364" s="73"/>
      <c r="I364" s="73"/>
      <c r="J364" s="61"/>
      <c r="K364" s="3"/>
      <c r="L364" s="3"/>
      <c r="M364" s="3"/>
      <c r="N364" s="3"/>
      <c r="O364" s="3"/>
      <c r="P364" s="3"/>
    </row>
    <row r="365" spans="1:16" s="65" customFormat="1" ht="25.5">
      <c r="A365" s="62" t="s">
        <v>166</v>
      </c>
      <c r="B365" s="63">
        <v>52</v>
      </c>
      <c r="C365" s="64">
        <f>SUM(C366:C374)</f>
        <v>270</v>
      </c>
      <c r="D365" s="7"/>
      <c r="E365" s="7"/>
      <c r="F365" s="7"/>
      <c r="G365" s="64">
        <f>SUM(G366:G374)</f>
        <v>270</v>
      </c>
      <c r="H365" s="64">
        <f>SUM(H366:H374)</f>
        <v>235</v>
      </c>
      <c r="I365" s="64">
        <f>SUM(I366:I374)</f>
        <v>35</v>
      </c>
      <c r="J365" s="61"/>
      <c r="K365" s="3"/>
      <c r="L365" s="3"/>
      <c r="M365" s="3"/>
      <c r="N365" s="3"/>
      <c r="O365" s="3"/>
      <c r="P365" s="3"/>
    </row>
    <row r="366" spans="1:16" s="65" customFormat="1" ht="14.25" customHeight="1">
      <c r="A366" s="71" t="s">
        <v>96</v>
      </c>
      <c r="B366" s="67">
        <v>521.79999999999995</v>
      </c>
      <c r="C366" s="2">
        <f t="shared" si="89"/>
        <v>70</v>
      </c>
      <c r="D366" s="7"/>
      <c r="E366" s="7"/>
      <c r="F366" s="7"/>
      <c r="G366" s="69">
        <f t="shared" ref="G366:G374" si="96">SUM(H366+I366)</f>
        <v>70</v>
      </c>
      <c r="H366" s="72">
        <v>50</v>
      </c>
      <c r="I366" s="72">
        <v>20</v>
      </c>
      <c r="J366" s="61"/>
      <c r="K366" s="3"/>
      <c r="L366" s="3"/>
      <c r="M366" s="3"/>
      <c r="N366" s="3"/>
      <c r="O366" s="3"/>
      <c r="P366" s="3"/>
    </row>
    <row r="367" spans="1:16" s="65" customFormat="1">
      <c r="A367" s="71" t="s">
        <v>130</v>
      </c>
      <c r="B367" s="67">
        <v>525.29999999999995</v>
      </c>
      <c r="C367" s="2">
        <f t="shared" si="89"/>
        <v>10</v>
      </c>
      <c r="D367" s="7"/>
      <c r="E367" s="7"/>
      <c r="F367" s="7"/>
      <c r="G367" s="69">
        <f t="shared" si="96"/>
        <v>10</v>
      </c>
      <c r="H367" s="72">
        <v>10</v>
      </c>
      <c r="I367" s="72"/>
      <c r="J367" s="61"/>
      <c r="K367" s="3"/>
      <c r="L367" s="3"/>
      <c r="M367" s="3"/>
      <c r="N367" s="3"/>
      <c r="O367" s="3"/>
      <c r="P367" s="3"/>
    </row>
    <row r="368" spans="1:16" s="65" customFormat="1">
      <c r="A368" s="71" t="s">
        <v>20</v>
      </c>
      <c r="B368" s="67">
        <v>526.1</v>
      </c>
      <c r="C368" s="2">
        <f t="shared" si="89"/>
        <v>30</v>
      </c>
      <c r="D368" s="7"/>
      <c r="E368" s="7"/>
      <c r="F368" s="7"/>
      <c r="G368" s="69">
        <f t="shared" si="96"/>
        <v>30</v>
      </c>
      <c r="H368" s="72">
        <v>30</v>
      </c>
      <c r="I368" s="72"/>
      <c r="J368" s="61"/>
      <c r="K368" s="3"/>
      <c r="L368" s="3"/>
      <c r="M368" s="3"/>
      <c r="N368" s="3"/>
      <c r="O368" s="3"/>
      <c r="P368" s="3"/>
    </row>
    <row r="369" spans="1:16" s="65" customFormat="1">
      <c r="A369" s="71" t="s">
        <v>122</v>
      </c>
      <c r="B369" s="67">
        <v>526.20000000000005</v>
      </c>
      <c r="C369" s="2">
        <f t="shared" si="89"/>
        <v>65</v>
      </c>
      <c r="D369" s="7"/>
      <c r="E369" s="7"/>
      <c r="F369" s="7"/>
      <c r="G369" s="69">
        <f t="shared" si="96"/>
        <v>65</v>
      </c>
      <c r="H369" s="72">
        <v>50</v>
      </c>
      <c r="I369" s="72">
        <v>15</v>
      </c>
      <c r="J369" s="61"/>
      <c r="K369" s="3"/>
      <c r="L369" s="3"/>
      <c r="M369" s="3"/>
      <c r="N369" s="3"/>
      <c r="O369" s="3"/>
      <c r="P369" s="3"/>
    </row>
    <row r="370" spans="1:16" s="65" customFormat="1">
      <c r="A370" s="71" t="s">
        <v>112</v>
      </c>
      <c r="B370" s="67">
        <v>526.29999999999995</v>
      </c>
      <c r="C370" s="2">
        <f t="shared" si="89"/>
        <v>10</v>
      </c>
      <c r="D370" s="7"/>
      <c r="E370" s="7"/>
      <c r="F370" s="7"/>
      <c r="G370" s="69">
        <f t="shared" si="96"/>
        <v>10</v>
      </c>
      <c r="H370" s="72">
        <v>10</v>
      </c>
      <c r="I370" s="72"/>
      <c r="J370" s="61"/>
      <c r="K370" s="3"/>
      <c r="L370" s="3"/>
      <c r="M370" s="3"/>
      <c r="N370" s="3"/>
      <c r="O370" s="3"/>
      <c r="P370" s="3"/>
    </row>
    <row r="371" spans="1:16" s="65" customFormat="1" ht="15" customHeight="1">
      <c r="A371" s="71" t="s">
        <v>111</v>
      </c>
      <c r="B371" s="67">
        <v>527.1</v>
      </c>
      <c r="C371" s="2">
        <f t="shared" si="89"/>
        <v>40</v>
      </c>
      <c r="D371" s="7"/>
      <c r="E371" s="7"/>
      <c r="F371" s="7"/>
      <c r="G371" s="69">
        <f t="shared" si="96"/>
        <v>40</v>
      </c>
      <c r="H371" s="72">
        <v>40</v>
      </c>
      <c r="I371" s="72"/>
      <c r="J371" s="61"/>
      <c r="K371" s="3"/>
      <c r="L371" s="3"/>
      <c r="M371" s="3"/>
      <c r="N371" s="3"/>
      <c r="O371" s="3"/>
      <c r="P371" s="3"/>
    </row>
    <row r="372" spans="1:16" s="65" customFormat="1" ht="25.5">
      <c r="A372" s="71" t="s">
        <v>151</v>
      </c>
      <c r="B372" s="67">
        <v>527.20000000000005</v>
      </c>
      <c r="C372" s="2">
        <f t="shared" si="89"/>
        <v>15</v>
      </c>
      <c r="D372" s="7"/>
      <c r="E372" s="7"/>
      <c r="F372" s="7"/>
      <c r="G372" s="69">
        <f t="shared" si="96"/>
        <v>15</v>
      </c>
      <c r="H372" s="72">
        <v>15</v>
      </c>
      <c r="I372" s="72"/>
      <c r="J372" s="61"/>
      <c r="K372" s="3"/>
      <c r="L372" s="3"/>
      <c r="M372" s="3"/>
      <c r="N372" s="3"/>
      <c r="O372" s="3"/>
      <c r="P372" s="3"/>
    </row>
    <row r="373" spans="1:16" s="65" customFormat="1" ht="25.5">
      <c r="A373" s="71" t="s">
        <v>204</v>
      </c>
      <c r="B373" s="67">
        <v>527.29999999999995</v>
      </c>
      <c r="C373" s="2">
        <f t="shared" si="89"/>
        <v>15</v>
      </c>
      <c r="D373" s="7"/>
      <c r="E373" s="7"/>
      <c r="F373" s="7"/>
      <c r="G373" s="69">
        <f t="shared" si="96"/>
        <v>15</v>
      </c>
      <c r="H373" s="72">
        <v>15</v>
      </c>
      <c r="I373" s="72"/>
      <c r="J373" s="61"/>
      <c r="K373" s="3"/>
      <c r="L373" s="3"/>
      <c r="M373" s="3"/>
      <c r="N373" s="3"/>
      <c r="O373" s="3"/>
      <c r="P373" s="3"/>
    </row>
    <row r="374" spans="1:16" s="65" customFormat="1">
      <c r="A374" s="71" t="s">
        <v>133</v>
      </c>
      <c r="B374" s="67">
        <v>529.1</v>
      </c>
      <c r="C374" s="2">
        <f t="shared" si="89"/>
        <v>15</v>
      </c>
      <c r="D374" s="7"/>
      <c r="E374" s="7"/>
      <c r="F374" s="7"/>
      <c r="G374" s="69">
        <f t="shared" si="96"/>
        <v>15</v>
      </c>
      <c r="H374" s="72">
        <v>15</v>
      </c>
      <c r="I374" s="72"/>
      <c r="J374" s="61"/>
      <c r="K374" s="3"/>
      <c r="L374" s="3"/>
      <c r="M374" s="3"/>
      <c r="N374" s="3"/>
      <c r="O374" s="3"/>
      <c r="P374" s="3"/>
    </row>
    <row r="375" spans="1:16" s="65" customFormat="1" ht="12" customHeight="1">
      <c r="A375" s="71"/>
      <c r="B375" s="74"/>
      <c r="C375" s="2"/>
      <c r="D375" s="7"/>
      <c r="E375" s="7"/>
      <c r="F375" s="7"/>
      <c r="G375" s="73"/>
      <c r="H375" s="73"/>
      <c r="I375" s="73"/>
      <c r="J375" s="61"/>
      <c r="K375" s="3"/>
      <c r="L375" s="3"/>
      <c r="M375" s="3"/>
      <c r="N375" s="3"/>
      <c r="O375" s="3"/>
      <c r="P375" s="3"/>
    </row>
    <row r="376" spans="1:16" s="65" customFormat="1" ht="25.5">
      <c r="A376" s="16" t="s">
        <v>167</v>
      </c>
      <c r="B376" s="63">
        <v>54</v>
      </c>
      <c r="C376" s="64">
        <f>SUM(C377:C378)</f>
        <v>65</v>
      </c>
      <c r="D376" s="7"/>
      <c r="E376" s="7"/>
      <c r="F376" s="7"/>
      <c r="G376" s="64">
        <f>SUM(G377:G378)</f>
        <v>65</v>
      </c>
      <c r="H376" s="64">
        <f>SUM(H377:H378)</f>
        <v>50</v>
      </c>
      <c r="I376" s="64">
        <f>SUM(I377:I378)</f>
        <v>15</v>
      </c>
      <c r="J376" s="61"/>
      <c r="K376" s="3"/>
      <c r="L376" s="3"/>
      <c r="M376" s="3"/>
      <c r="N376" s="3"/>
      <c r="O376" s="3"/>
      <c r="P376" s="3"/>
    </row>
    <row r="377" spans="1:16" s="65" customFormat="1" ht="25.5">
      <c r="A377" s="71" t="s">
        <v>98</v>
      </c>
      <c r="B377" s="67">
        <v>541.1</v>
      </c>
      <c r="C377" s="2">
        <f t="shared" si="89"/>
        <v>40</v>
      </c>
      <c r="D377" s="7"/>
      <c r="E377" s="7"/>
      <c r="F377" s="7"/>
      <c r="G377" s="69">
        <f>SUM(H377+I377)</f>
        <v>40</v>
      </c>
      <c r="H377" s="69">
        <v>25</v>
      </c>
      <c r="I377" s="69">
        <v>15</v>
      </c>
      <c r="J377" s="61"/>
      <c r="K377" s="3"/>
      <c r="L377" s="3"/>
      <c r="M377" s="3"/>
      <c r="N377" s="3"/>
      <c r="O377" s="3"/>
      <c r="P377" s="3"/>
    </row>
    <row r="378" spans="1:16" s="65" customFormat="1">
      <c r="A378" s="71" t="s">
        <v>99</v>
      </c>
      <c r="B378" s="67">
        <v>541.20000000000005</v>
      </c>
      <c r="C378" s="2">
        <f t="shared" si="89"/>
        <v>25</v>
      </c>
      <c r="D378" s="7"/>
      <c r="E378" s="7"/>
      <c r="F378" s="7"/>
      <c r="G378" s="69">
        <f>SUM(H378+I378)</f>
        <v>25</v>
      </c>
      <c r="H378" s="69">
        <v>25</v>
      </c>
      <c r="I378" s="69"/>
      <c r="J378" s="61"/>
      <c r="K378" s="3"/>
      <c r="L378" s="3"/>
      <c r="M378" s="3"/>
      <c r="N378" s="3"/>
      <c r="O378" s="3"/>
      <c r="P378" s="3"/>
    </row>
    <row r="379" spans="1:16" s="65" customFormat="1" ht="10.5" customHeight="1">
      <c r="A379" s="71"/>
      <c r="B379" s="74"/>
      <c r="C379" s="2"/>
      <c r="D379" s="7"/>
      <c r="E379" s="7"/>
      <c r="F379" s="7"/>
      <c r="G379" s="73"/>
      <c r="H379" s="73"/>
      <c r="I379" s="73"/>
      <c r="J379" s="61"/>
      <c r="K379" s="3"/>
      <c r="L379" s="3"/>
      <c r="M379" s="3"/>
      <c r="N379" s="3"/>
      <c r="O379" s="3"/>
      <c r="P379" s="3"/>
    </row>
    <row r="380" spans="1:16" s="65" customFormat="1" ht="25.5">
      <c r="A380" s="62" t="s">
        <v>168</v>
      </c>
      <c r="B380" s="63">
        <v>55</v>
      </c>
      <c r="C380" s="64">
        <f>SUM(C381:C382)</f>
        <v>45</v>
      </c>
      <c r="D380" s="7"/>
      <c r="E380" s="7"/>
      <c r="F380" s="7"/>
      <c r="G380" s="64">
        <f>SUM(G381:G382)</f>
        <v>45</v>
      </c>
      <c r="H380" s="64">
        <f>SUM(H381:H382)</f>
        <v>45</v>
      </c>
      <c r="I380" s="64"/>
      <c r="J380" s="61"/>
      <c r="K380" s="3"/>
      <c r="L380" s="3"/>
      <c r="M380" s="3"/>
      <c r="N380" s="3"/>
      <c r="O380" s="3"/>
      <c r="P380" s="3"/>
    </row>
    <row r="381" spans="1:16" s="65" customFormat="1" ht="25.5">
      <c r="A381" s="71" t="s">
        <v>44</v>
      </c>
      <c r="B381" s="67">
        <v>551.20000000000005</v>
      </c>
      <c r="C381" s="2">
        <f t="shared" si="89"/>
        <v>20</v>
      </c>
      <c r="D381" s="7"/>
      <c r="E381" s="7"/>
      <c r="F381" s="7"/>
      <c r="G381" s="69">
        <f>SUM(H381+I381)</f>
        <v>20</v>
      </c>
      <c r="H381" s="72">
        <v>20</v>
      </c>
      <c r="I381" s="73"/>
      <c r="J381" s="61"/>
      <c r="K381" s="3"/>
      <c r="L381" s="3"/>
      <c r="M381" s="3"/>
      <c r="N381" s="3"/>
      <c r="O381" s="3"/>
      <c r="P381" s="3"/>
    </row>
    <row r="382" spans="1:16" s="65" customFormat="1">
      <c r="A382" s="71" t="s">
        <v>205</v>
      </c>
      <c r="B382" s="67">
        <v>551.29999999999995</v>
      </c>
      <c r="C382" s="2">
        <f t="shared" si="89"/>
        <v>25</v>
      </c>
      <c r="D382" s="7"/>
      <c r="E382" s="7"/>
      <c r="F382" s="7"/>
      <c r="G382" s="69">
        <f>SUM(H382+I382)</f>
        <v>25</v>
      </c>
      <c r="H382" s="72">
        <v>25</v>
      </c>
      <c r="I382" s="73"/>
      <c r="J382" s="61"/>
      <c r="K382" s="3"/>
      <c r="L382" s="3"/>
      <c r="M382" s="3"/>
      <c r="N382" s="3"/>
      <c r="O382" s="3"/>
      <c r="P382" s="3"/>
    </row>
    <row r="383" spans="1:16" s="65" customFormat="1" ht="5.25" customHeight="1">
      <c r="A383" s="71"/>
      <c r="B383" s="74"/>
      <c r="C383" s="2"/>
      <c r="D383" s="7"/>
      <c r="E383" s="7"/>
      <c r="F383" s="7"/>
      <c r="G383" s="73"/>
      <c r="H383" s="73"/>
      <c r="I383" s="73"/>
      <c r="J383" s="61"/>
      <c r="K383" s="3"/>
      <c r="L383" s="3"/>
      <c r="M383" s="3"/>
      <c r="N383" s="3"/>
      <c r="O383" s="3"/>
      <c r="P383" s="3"/>
    </row>
    <row r="384" spans="1:16" s="65" customFormat="1">
      <c r="A384" s="62" t="s">
        <v>169</v>
      </c>
      <c r="B384" s="63">
        <v>58</v>
      </c>
      <c r="C384" s="64">
        <f>SUM(C385:C386)</f>
        <v>25</v>
      </c>
      <c r="D384" s="7"/>
      <c r="E384" s="7"/>
      <c r="F384" s="7"/>
      <c r="G384" s="64">
        <f>SUM(G385:G386)</f>
        <v>25</v>
      </c>
      <c r="H384" s="64">
        <f>SUM(H385:H386)</f>
        <v>25</v>
      </c>
      <c r="I384" s="64"/>
      <c r="J384" s="61"/>
      <c r="K384" s="3"/>
      <c r="L384" s="3"/>
      <c r="M384" s="3"/>
      <c r="N384" s="3"/>
      <c r="O384" s="3"/>
      <c r="P384" s="3"/>
    </row>
    <row r="385" spans="1:16" s="65" customFormat="1">
      <c r="A385" s="71" t="s">
        <v>125</v>
      </c>
      <c r="B385" s="67">
        <v>581.1</v>
      </c>
      <c r="C385" s="2">
        <f t="shared" si="89"/>
        <v>10</v>
      </c>
      <c r="D385" s="7"/>
      <c r="E385" s="7"/>
      <c r="F385" s="7"/>
      <c r="G385" s="69">
        <f>SUM(H385+I385)</f>
        <v>10</v>
      </c>
      <c r="H385" s="72">
        <v>10</v>
      </c>
      <c r="I385" s="72"/>
      <c r="J385" s="61"/>
      <c r="K385" s="3"/>
      <c r="L385" s="3"/>
      <c r="M385" s="3"/>
      <c r="N385" s="3"/>
      <c r="O385" s="3"/>
      <c r="P385" s="3"/>
    </row>
    <row r="386" spans="1:16" s="65" customFormat="1">
      <c r="A386" s="71" t="s">
        <v>63</v>
      </c>
      <c r="B386" s="67">
        <v>581.4</v>
      </c>
      <c r="C386" s="2">
        <f t="shared" ref="C386:C402" si="97">SUM(D386+G386)</f>
        <v>15</v>
      </c>
      <c r="D386" s="7"/>
      <c r="E386" s="7"/>
      <c r="F386" s="7"/>
      <c r="G386" s="69">
        <f>SUM(H386+I386)</f>
        <v>15</v>
      </c>
      <c r="H386" s="72">
        <v>15</v>
      </c>
      <c r="I386" s="72"/>
      <c r="J386" s="61"/>
      <c r="K386" s="3"/>
      <c r="L386" s="3"/>
      <c r="M386" s="3"/>
      <c r="N386" s="3"/>
      <c r="O386" s="3"/>
      <c r="P386" s="3"/>
    </row>
    <row r="387" spans="1:16" s="65" customFormat="1" ht="9" customHeight="1">
      <c r="A387" s="71"/>
      <c r="B387" s="74"/>
      <c r="C387" s="2"/>
      <c r="D387" s="7"/>
      <c r="E387" s="7"/>
      <c r="F387" s="7"/>
      <c r="G387" s="73"/>
      <c r="H387" s="73"/>
      <c r="I387" s="72"/>
      <c r="J387" s="61"/>
      <c r="K387" s="3"/>
      <c r="L387" s="3"/>
      <c r="M387" s="3"/>
      <c r="N387" s="3"/>
      <c r="O387" s="3"/>
      <c r="P387" s="3"/>
    </row>
    <row r="388" spans="1:16" s="65" customFormat="1">
      <c r="A388" s="62" t="s">
        <v>170</v>
      </c>
      <c r="B388" s="63">
        <v>61</v>
      </c>
      <c r="C388" s="64">
        <f>SUM(C389)</f>
        <v>30</v>
      </c>
      <c r="D388" s="64"/>
      <c r="E388" s="64"/>
      <c r="F388" s="64"/>
      <c r="G388" s="64">
        <f t="shared" ref="G388:H388" si="98">SUM(G389)</f>
        <v>30</v>
      </c>
      <c r="H388" s="64">
        <f t="shared" si="98"/>
        <v>30</v>
      </c>
      <c r="I388" s="64"/>
      <c r="J388" s="61"/>
      <c r="K388" s="3"/>
      <c r="L388" s="3"/>
      <c r="M388" s="3"/>
      <c r="N388" s="3"/>
      <c r="O388" s="3"/>
      <c r="P388" s="3"/>
    </row>
    <row r="389" spans="1:16" s="65" customFormat="1">
      <c r="A389" s="71" t="s">
        <v>19</v>
      </c>
      <c r="B389" s="67">
        <v>616.1</v>
      </c>
      <c r="C389" s="2">
        <f t="shared" si="97"/>
        <v>30</v>
      </c>
      <c r="D389" s="7"/>
      <c r="E389" s="7"/>
      <c r="F389" s="7"/>
      <c r="G389" s="69">
        <f>SUM(H389+I389)</f>
        <v>30</v>
      </c>
      <c r="H389" s="72">
        <v>30</v>
      </c>
      <c r="I389" s="72"/>
      <c r="J389" s="61"/>
      <c r="K389" s="3"/>
      <c r="L389" s="3"/>
      <c r="M389" s="3"/>
      <c r="N389" s="3"/>
      <c r="O389" s="3"/>
      <c r="P389" s="3"/>
    </row>
    <row r="390" spans="1:16" s="65" customFormat="1">
      <c r="A390" s="71"/>
      <c r="B390" s="74"/>
      <c r="C390" s="2"/>
      <c r="D390" s="7"/>
      <c r="E390" s="7"/>
      <c r="F390" s="7"/>
      <c r="G390" s="73"/>
      <c r="H390" s="73"/>
      <c r="I390" s="72"/>
      <c r="J390" s="61"/>
      <c r="K390" s="3"/>
      <c r="L390" s="3"/>
      <c r="M390" s="3"/>
      <c r="N390" s="3"/>
      <c r="O390" s="3"/>
      <c r="P390" s="3"/>
    </row>
    <row r="391" spans="1:16" s="65" customFormat="1">
      <c r="A391" s="60" t="s">
        <v>171</v>
      </c>
      <c r="B391" s="77">
        <v>81</v>
      </c>
      <c r="C391" s="64">
        <f>SUM(C392:C393)</f>
        <v>260</v>
      </c>
      <c r="D391" s="7"/>
      <c r="E391" s="7"/>
      <c r="F391" s="7"/>
      <c r="G391" s="64">
        <f>SUM(G392:G393)</f>
        <v>260</v>
      </c>
      <c r="H391" s="64">
        <f>SUM(H392:H393)</f>
        <v>225</v>
      </c>
      <c r="I391" s="64">
        <f>SUM(I392:I393)</f>
        <v>35</v>
      </c>
      <c r="J391" s="61"/>
      <c r="K391" s="3"/>
      <c r="L391" s="3"/>
      <c r="M391" s="3"/>
      <c r="N391" s="3"/>
      <c r="O391" s="3"/>
      <c r="P391" s="3"/>
    </row>
    <row r="392" spans="1:16" s="65" customFormat="1">
      <c r="A392" s="78" t="s">
        <v>206</v>
      </c>
      <c r="B392" s="79">
        <v>811.1</v>
      </c>
      <c r="C392" s="2">
        <f t="shared" si="97"/>
        <v>60</v>
      </c>
      <c r="D392" s="7"/>
      <c r="E392" s="7"/>
      <c r="F392" s="7"/>
      <c r="G392" s="69">
        <f>SUM(H392+I392)</f>
        <v>60</v>
      </c>
      <c r="H392" s="64">
        <v>60</v>
      </c>
      <c r="I392" s="64"/>
      <c r="J392" s="61"/>
      <c r="K392" s="3"/>
      <c r="L392" s="3"/>
      <c r="M392" s="3"/>
      <c r="N392" s="3"/>
      <c r="O392" s="3"/>
      <c r="P392" s="3"/>
    </row>
    <row r="393" spans="1:16" s="65" customFormat="1">
      <c r="A393" s="71" t="s">
        <v>45</v>
      </c>
      <c r="B393" s="67">
        <v>812.1</v>
      </c>
      <c r="C393" s="2">
        <f t="shared" si="97"/>
        <v>200</v>
      </c>
      <c r="D393" s="7"/>
      <c r="E393" s="7"/>
      <c r="F393" s="7"/>
      <c r="G393" s="69">
        <f>SUM(H393+I393)</f>
        <v>200</v>
      </c>
      <c r="H393" s="72">
        <v>165</v>
      </c>
      <c r="I393" s="72">
        <v>35</v>
      </c>
      <c r="J393" s="61"/>
      <c r="K393" s="3"/>
      <c r="L393" s="3"/>
      <c r="M393" s="3"/>
      <c r="N393" s="3"/>
      <c r="O393" s="3"/>
      <c r="P393" s="3"/>
    </row>
    <row r="394" spans="1:16" s="65" customFormat="1" ht="7.5" customHeight="1">
      <c r="A394" s="71"/>
      <c r="B394" s="74"/>
      <c r="C394" s="2"/>
      <c r="D394" s="7"/>
      <c r="E394" s="7"/>
      <c r="F394" s="7"/>
      <c r="G394" s="73"/>
      <c r="H394" s="73"/>
      <c r="I394" s="72"/>
      <c r="J394" s="61"/>
      <c r="K394" s="3"/>
      <c r="L394" s="3"/>
      <c r="M394" s="3"/>
      <c r="N394" s="3"/>
      <c r="O394" s="3"/>
      <c r="P394" s="3"/>
    </row>
    <row r="395" spans="1:16" s="65" customFormat="1">
      <c r="A395" s="62" t="s">
        <v>173</v>
      </c>
      <c r="B395" s="63">
        <v>84</v>
      </c>
      <c r="C395" s="64">
        <f>SUM(C396)</f>
        <v>15</v>
      </c>
      <c r="D395" s="7"/>
      <c r="E395" s="7"/>
      <c r="F395" s="7"/>
      <c r="G395" s="64">
        <f>SUM(G396)</f>
        <v>15</v>
      </c>
      <c r="H395" s="64">
        <f>SUM(H396)</f>
        <v>15</v>
      </c>
      <c r="I395" s="73"/>
      <c r="J395" s="61"/>
      <c r="K395" s="3"/>
      <c r="L395" s="3"/>
      <c r="M395" s="3"/>
      <c r="N395" s="3"/>
      <c r="O395" s="3"/>
      <c r="P395" s="3"/>
    </row>
    <row r="396" spans="1:16" s="65" customFormat="1">
      <c r="A396" s="66" t="s">
        <v>114</v>
      </c>
      <c r="B396" s="67">
        <v>841.1</v>
      </c>
      <c r="C396" s="2">
        <f t="shared" si="97"/>
        <v>15</v>
      </c>
      <c r="D396" s="7"/>
      <c r="E396" s="7"/>
      <c r="F396" s="7"/>
      <c r="G396" s="69">
        <f>SUM(H396+I396)</f>
        <v>15</v>
      </c>
      <c r="H396" s="72">
        <v>15</v>
      </c>
      <c r="I396" s="73"/>
      <c r="J396" s="61"/>
      <c r="K396" s="3"/>
      <c r="L396" s="3"/>
      <c r="M396" s="3"/>
      <c r="N396" s="3"/>
      <c r="O396" s="3"/>
      <c r="P396" s="3"/>
    </row>
    <row r="397" spans="1:16" s="65" customFormat="1" ht="9.75" customHeight="1">
      <c r="A397" s="66"/>
      <c r="B397" s="67"/>
      <c r="C397" s="2"/>
      <c r="D397" s="7"/>
      <c r="E397" s="7"/>
      <c r="F397" s="7"/>
      <c r="G397" s="73"/>
      <c r="H397" s="73"/>
      <c r="I397" s="73"/>
      <c r="J397" s="61"/>
      <c r="K397" s="3"/>
      <c r="L397" s="3"/>
      <c r="M397" s="3"/>
      <c r="N397" s="3"/>
      <c r="O397" s="3"/>
      <c r="P397" s="3"/>
    </row>
    <row r="398" spans="1:16" s="65" customFormat="1">
      <c r="A398" s="62" t="s">
        <v>174</v>
      </c>
      <c r="B398" s="63">
        <v>85</v>
      </c>
      <c r="C398" s="64">
        <f>SUM(C399)</f>
        <v>15</v>
      </c>
      <c r="D398" s="64"/>
      <c r="E398" s="64"/>
      <c r="F398" s="64"/>
      <c r="G398" s="64">
        <f t="shared" ref="G398:H398" si="99">SUM(G399)</f>
        <v>15</v>
      </c>
      <c r="H398" s="64">
        <f t="shared" si="99"/>
        <v>15</v>
      </c>
      <c r="I398" s="64"/>
      <c r="J398" s="61"/>
      <c r="K398" s="3"/>
      <c r="L398" s="3"/>
      <c r="M398" s="3"/>
      <c r="N398" s="3"/>
      <c r="O398" s="3"/>
      <c r="P398" s="3"/>
    </row>
    <row r="399" spans="1:16" s="65" customFormat="1">
      <c r="A399" s="71" t="s">
        <v>152</v>
      </c>
      <c r="B399" s="67">
        <v>852.1</v>
      </c>
      <c r="C399" s="2">
        <f t="shared" si="97"/>
        <v>15</v>
      </c>
      <c r="D399" s="7"/>
      <c r="E399" s="7"/>
      <c r="F399" s="7"/>
      <c r="G399" s="69">
        <f>SUM(H399+I399)</f>
        <v>15</v>
      </c>
      <c r="H399" s="72">
        <v>15</v>
      </c>
      <c r="I399" s="73"/>
      <c r="J399" s="61"/>
      <c r="K399" s="3"/>
      <c r="L399" s="3"/>
      <c r="M399" s="3"/>
      <c r="N399" s="3"/>
      <c r="O399" s="3"/>
      <c r="P399" s="3"/>
    </row>
    <row r="400" spans="1:16" s="65" customFormat="1" ht="9" customHeight="1">
      <c r="A400" s="71"/>
      <c r="B400" s="74"/>
      <c r="C400" s="2"/>
      <c r="D400" s="7"/>
      <c r="E400" s="7"/>
      <c r="F400" s="7"/>
      <c r="G400" s="73"/>
      <c r="H400" s="73"/>
      <c r="I400" s="73"/>
      <c r="J400" s="61"/>
      <c r="K400" s="3"/>
      <c r="L400" s="3"/>
      <c r="M400" s="3"/>
      <c r="N400" s="3"/>
      <c r="O400" s="3"/>
      <c r="P400" s="3"/>
    </row>
    <row r="401" spans="1:16" s="65" customFormat="1" ht="15" customHeight="1">
      <c r="A401" s="60" t="s">
        <v>175</v>
      </c>
      <c r="B401" s="63">
        <v>86</v>
      </c>
      <c r="C401" s="64">
        <f>SUM(C402:C402)</f>
        <v>40</v>
      </c>
      <c r="D401" s="7"/>
      <c r="E401" s="7"/>
      <c r="F401" s="7"/>
      <c r="G401" s="64">
        <f>SUM(G402:G402)</f>
        <v>40</v>
      </c>
      <c r="H401" s="64">
        <f>SUM(H402:H402)</f>
        <v>20</v>
      </c>
      <c r="I401" s="64">
        <f>SUM(I402:I402)</f>
        <v>20</v>
      </c>
      <c r="J401" s="61"/>
      <c r="K401" s="3"/>
      <c r="L401" s="3"/>
      <c r="M401" s="3"/>
      <c r="N401" s="3"/>
      <c r="O401" s="3"/>
      <c r="P401" s="3"/>
    </row>
    <row r="402" spans="1:16" s="65" customFormat="1">
      <c r="A402" s="71" t="s">
        <v>115</v>
      </c>
      <c r="B402" s="67">
        <v>862.1</v>
      </c>
      <c r="C402" s="2">
        <f t="shared" si="97"/>
        <v>40</v>
      </c>
      <c r="D402" s="7"/>
      <c r="E402" s="7"/>
      <c r="F402" s="7"/>
      <c r="G402" s="69">
        <f>SUM(H402+I402)</f>
        <v>40</v>
      </c>
      <c r="H402" s="73">
        <v>20</v>
      </c>
      <c r="I402" s="73">
        <v>20</v>
      </c>
      <c r="J402" s="61"/>
      <c r="K402" s="3"/>
      <c r="L402" s="3"/>
      <c r="M402" s="3"/>
      <c r="N402" s="3"/>
      <c r="O402" s="3"/>
      <c r="P402" s="3"/>
    </row>
    <row r="403" spans="1:16" s="4" customFormat="1">
      <c r="B403" s="22"/>
      <c r="C403" s="7"/>
      <c r="D403" s="7"/>
      <c r="E403" s="7"/>
      <c r="F403" s="7"/>
      <c r="J403" s="61"/>
      <c r="K403" s="3"/>
      <c r="L403" s="3"/>
      <c r="M403" s="3"/>
      <c r="N403" s="3"/>
      <c r="O403" s="3"/>
      <c r="P403" s="3"/>
    </row>
    <row r="404" spans="1:16" s="4" customFormat="1">
      <c r="B404" s="22"/>
      <c r="C404" s="7"/>
      <c r="D404" s="7"/>
      <c r="E404" s="7"/>
      <c r="F404" s="7"/>
      <c r="J404" s="61"/>
      <c r="K404" s="3"/>
      <c r="L404" s="3"/>
      <c r="M404" s="3"/>
      <c r="N404" s="3"/>
      <c r="O404" s="3"/>
      <c r="P404" s="3"/>
    </row>
    <row r="405" spans="1:16" s="4" customFormat="1">
      <c r="B405" s="22"/>
      <c r="C405" s="7"/>
      <c r="D405" s="7"/>
      <c r="E405" s="7"/>
      <c r="F405" s="7"/>
      <c r="J405" s="61"/>
      <c r="K405" s="3"/>
      <c r="L405" s="3"/>
      <c r="M405" s="3"/>
      <c r="N405" s="3"/>
      <c r="O405" s="3"/>
      <c r="P405" s="3"/>
    </row>
    <row r="406" spans="1:16" s="4" customFormat="1">
      <c r="B406" s="22"/>
      <c r="C406" s="7"/>
      <c r="D406" s="7"/>
      <c r="E406" s="7"/>
      <c r="F406" s="7"/>
      <c r="J406" s="61"/>
      <c r="K406" s="3"/>
      <c r="L406" s="3"/>
      <c r="M406" s="3"/>
      <c r="N406" s="3"/>
      <c r="O406" s="3"/>
      <c r="P406" s="3"/>
    </row>
    <row r="407" spans="1:16" s="4" customFormat="1">
      <c r="B407" s="22"/>
      <c r="C407" s="7"/>
      <c r="D407" s="7"/>
      <c r="E407" s="7"/>
      <c r="F407" s="7"/>
      <c r="J407" s="61"/>
      <c r="K407" s="3"/>
      <c r="L407" s="3"/>
      <c r="M407" s="3"/>
      <c r="N407" s="3"/>
      <c r="O407" s="3"/>
      <c r="P407" s="3"/>
    </row>
    <row r="408" spans="1:16" s="4" customFormat="1">
      <c r="B408" s="22"/>
      <c r="C408" s="7"/>
      <c r="D408" s="7"/>
      <c r="E408" s="7"/>
      <c r="F408" s="7"/>
      <c r="J408" s="61"/>
      <c r="K408" s="3"/>
      <c r="L408" s="3"/>
      <c r="M408" s="3"/>
      <c r="N408" s="3"/>
      <c r="O408" s="3"/>
      <c r="P408" s="3"/>
    </row>
    <row r="409" spans="1:16" s="4" customFormat="1">
      <c r="B409" s="22"/>
      <c r="C409" s="7"/>
      <c r="D409" s="7"/>
      <c r="E409" s="7"/>
      <c r="F409" s="7"/>
      <c r="J409" s="61"/>
      <c r="K409" s="3"/>
      <c r="L409" s="3"/>
      <c r="M409" s="3"/>
      <c r="N409" s="3"/>
      <c r="O409" s="3"/>
      <c r="P409" s="3"/>
    </row>
    <row r="410" spans="1:16" s="4" customFormat="1">
      <c r="B410" s="22"/>
      <c r="C410" s="7"/>
      <c r="D410" s="7"/>
      <c r="E410" s="7"/>
      <c r="F410" s="7"/>
      <c r="J410" s="61"/>
      <c r="K410" s="3"/>
      <c r="L410" s="3"/>
      <c r="M410" s="3"/>
      <c r="N410" s="3"/>
      <c r="O410" s="3"/>
      <c r="P410" s="3"/>
    </row>
    <row r="411" spans="1:16" s="4" customFormat="1">
      <c r="B411" s="22"/>
      <c r="C411" s="7"/>
      <c r="D411" s="7"/>
      <c r="E411" s="7"/>
      <c r="F411" s="7"/>
      <c r="J411" s="61"/>
      <c r="K411" s="3"/>
      <c r="L411" s="3"/>
      <c r="M411" s="3"/>
      <c r="N411" s="3"/>
      <c r="O411" s="3"/>
      <c r="P411" s="3"/>
    </row>
    <row r="412" spans="1:16" s="4" customFormat="1">
      <c r="B412" s="22"/>
      <c r="C412" s="7"/>
      <c r="D412" s="7"/>
      <c r="E412" s="7"/>
      <c r="F412" s="7"/>
      <c r="J412" s="61"/>
      <c r="K412" s="3"/>
      <c r="L412" s="3"/>
      <c r="M412" s="3"/>
      <c r="N412" s="3"/>
      <c r="O412" s="3"/>
      <c r="P412" s="3"/>
    </row>
    <row r="413" spans="1:16" s="4" customFormat="1">
      <c r="B413" s="22"/>
      <c r="C413" s="7"/>
      <c r="D413" s="7"/>
      <c r="E413" s="7"/>
      <c r="F413" s="7"/>
      <c r="J413" s="61"/>
      <c r="K413" s="3"/>
      <c r="L413" s="3"/>
      <c r="M413" s="3"/>
      <c r="N413" s="3"/>
      <c r="O413" s="3"/>
      <c r="P413" s="3"/>
    </row>
    <row r="414" spans="1:16" s="4" customFormat="1">
      <c r="B414" s="22"/>
      <c r="C414" s="7"/>
      <c r="D414" s="7"/>
      <c r="E414" s="7"/>
      <c r="F414" s="7"/>
      <c r="J414" s="61"/>
      <c r="K414" s="3"/>
      <c r="L414" s="3"/>
      <c r="M414" s="3"/>
      <c r="N414" s="3"/>
      <c r="O414" s="3"/>
      <c r="P414" s="3"/>
    </row>
    <row r="415" spans="1:16">
      <c r="C415" s="1"/>
      <c r="D415" s="1"/>
      <c r="E415" s="1"/>
      <c r="F415" s="1"/>
      <c r="G415" s="21"/>
      <c r="H415" s="21"/>
      <c r="I415" s="21"/>
      <c r="J415" s="39"/>
    </row>
    <row r="416" spans="1:16">
      <c r="C416" s="1"/>
      <c r="D416" s="1"/>
      <c r="E416" s="1"/>
      <c r="F416" s="1"/>
      <c r="J416" s="39"/>
    </row>
    <row r="417" spans="3:10">
      <c r="C417" s="1"/>
      <c r="D417" s="1"/>
      <c r="E417" s="1"/>
      <c r="F417" s="1"/>
      <c r="J417" s="39"/>
    </row>
    <row r="418" spans="3:10">
      <c r="C418" s="1"/>
      <c r="D418" s="1"/>
      <c r="E418" s="1"/>
      <c r="F418" s="1"/>
      <c r="J418" s="39"/>
    </row>
  </sheetData>
  <mergeCells count="19">
    <mergeCell ref="A6:I6"/>
    <mergeCell ref="A294:B294"/>
    <mergeCell ref="F1:J1"/>
    <mergeCell ref="F2:J2"/>
    <mergeCell ref="F3:J3"/>
    <mergeCell ref="A280:B280"/>
    <mergeCell ref="A5:I5"/>
    <mergeCell ref="A200:B200"/>
    <mergeCell ref="A9:A11"/>
    <mergeCell ref="B9:B11"/>
    <mergeCell ref="G9:I9"/>
    <mergeCell ref="G10:G11"/>
    <mergeCell ref="H10:I10"/>
    <mergeCell ref="D10:D11"/>
    <mergeCell ref="D9:F9"/>
    <mergeCell ref="E10:F10"/>
    <mergeCell ref="H8:J8"/>
    <mergeCell ref="C9:C11"/>
    <mergeCell ref="J9:J11"/>
  </mergeCells>
  <phoneticPr fontId="0" type="noConversion"/>
  <pageMargins left="0.2" right="0.2" top="0.75" bottom="0.75" header="0.3" footer="0.3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Anexa 3 2014 buget</vt:lpstr>
      <vt:lpstr>Sheet2</vt:lpstr>
      <vt:lpstr>Sheet3</vt:lpstr>
      <vt:lpstr>'Anexa 3 2014 buget'!Print_Titles</vt:lpstr>
    </vt:vector>
  </TitlesOfParts>
  <Company>MinEconom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Doina</cp:lastModifiedBy>
  <cp:lastPrinted>2016-06-29T11:07:16Z</cp:lastPrinted>
  <dcterms:created xsi:type="dcterms:W3CDTF">2001-02-27T13:52:15Z</dcterms:created>
  <dcterms:modified xsi:type="dcterms:W3CDTF">2016-07-15T11:28:20Z</dcterms:modified>
</cp:coreProperties>
</file>